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マイドライブ\営業・サポート共有\CSチーム\Excelツール\04_Excelツール_作業者別労務費集計\"/>
    </mc:Choice>
  </mc:AlternateContent>
  <xr:revisionPtr revIDLastSave="0" documentId="13_ncr:1_{74F432E7-6B6E-424B-AC11-F07044791BCC}" xr6:coauthVersionLast="47" xr6:coauthVersionMax="47" xr10:uidLastSave="{00000000-0000-0000-0000-000000000000}"/>
  <bookViews>
    <workbookView xWindow="-120" yWindow="-16320" windowWidth="29040" windowHeight="16440" tabRatio="760" xr2:uid="{00000000-000D-0000-FFFF-FFFF00000000}"/>
  </bookViews>
  <sheets>
    <sheet name="はじめに" sheetId="1" r:id="rId1"/>
    <sheet name="バージョン" sheetId="2" r:id="rId2"/>
    <sheet name="作業記録＞作業記録２ 作業者" sheetId="3" r:id="rId3"/>
    <sheet name="作付設定＞作付情報１ 一般" sheetId="4" r:id="rId4"/>
    <sheet name="単価情報" sheetId="5" r:id="rId5"/>
    <sheet name="作業者別労務費集計（作付ごと）" sheetId="12" r:id="rId6"/>
    <sheet name="作業者別労務費集計（作業項目ごと）" sheetId="11" r:id="rId7"/>
    <sheet name="中間処理" sheetId="10" r:id="rId8"/>
  </sheets>
  <definedNames>
    <definedName name="_xlnm._FilterDatabase" localSheetId="2" hidden="1">'作業記録＞作業記録２ 作業者'!$A$1:$T$2924</definedName>
    <definedName name="_xlnm.Print_Titles" localSheetId="6">'作業者別労務費集計（作業項目ごと）'!$G:$I,'作業者別労務費集計（作業項目ごと）'!$1:$8</definedName>
    <definedName name="_xlnm.Print_Titles" localSheetId="5">'作業者別労務費集計（作付ごと）'!$F:$H,'作業者別労務費集計（作付ごと）'!$1:$9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1" l="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AF80" i="12"/>
  <c r="AG80" i="12"/>
  <c r="AH80" i="12"/>
  <c r="AI80" i="12"/>
  <c r="AJ80" i="12"/>
  <c r="AK80" i="12"/>
  <c r="AL80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Q96" i="12"/>
  <c r="R96" i="12"/>
  <c r="S96" i="12"/>
  <c r="T96" i="12"/>
  <c r="U96" i="12"/>
  <c r="V96" i="12"/>
  <c r="W96" i="12"/>
  <c r="X96" i="12"/>
  <c r="Y96" i="12"/>
  <c r="Z96" i="12"/>
  <c r="AA96" i="12"/>
  <c r="AB96" i="12"/>
  <c r="AC96" i="12"/>
  <c r="AD96" i="12"/>
  <c r="AE96" i="12"/>
  <c r="AF96" i="12"/>
  <c r="AG96" i="12"/>
  <c r="AH96" i="12"/>
  <c r="AI96" i="12"/>
  <c r="AJ96" i="12"/>
  <c r="AK96" i="12"/>
  <c r="AL96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AI98" i="12"/>
  <c r="AJ98" i="12"/>
  <c r="AK98" i="12"/>
  <c r="AL98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E99" i="12"/>
  <c r="AF99" i="12"/>
  <c r="AG99" i="12"/>
  <c r="AH99" i="12"/>
  <c r="AI99" i="12"/>
  <c r="AJ99" i="12"/>
  <c r="AK99" i="12"/>
  <c r="AL99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AI100" i="12"/>
  <c r="AJ100" i="12"/>
  <c r="AK100" i="12"/>
  <c r="AL100" i="12"/>
  <c r="Q101" i="12"/>
  <c r="R101" i="12"/>
  <c r="S101" i="12"/>
  <c r="T101" i="12"/>
  <c r="U101" i="12"/>
  <c r="V101" i="12"/>
  <c r="W101" i="12"/>
  <c r="X101" i="12"/>
  <c r="Y101" i="12"/>
  <c r="Z101" i="12"/>
  <c r="AA101" i="12"/>
  <c r="AB101" i="12"/>
  <c r="AC101" i="12"/>
  <c r="AD101" i="12"/>
  <c r="AE101" i="12"/>
  <c r="AF101" i="12"/>
  <c r="AG101" i="12"/>
  <c r="AH101" i="12"/>
  <c r="AI101" i="12"/>
  <c r="AJ101" i="12"/>
  <c r="AK101" i="12"/>
  <c r="AL101" i="12"/>
  <c r="Q102" i="12"/>
  <c r="R102" i="12"/>
  <c r="S102" i="12"/>
  <c r="T102" i="12"/>
  <c r="U102" i="12"/>
  <c r="V102" i="12"/>
  <c r="W102" i="12"/>
  <c r="X102" i="12"/>
  <c r="Y102" i="12"/>
  <c r="Z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Q103" i="12"/>
  <c r="R103" i="12"/>
  <c r="S103" i="12"/>
  <c r="T103" i="12"/>
  <c r="U103" i="12"/>
  <c r="V103" i="12"/>
  <c r="W103" i="12"/>
  <c r="X103" i="12"/>
  <c r="Y103" i="12"/>
  <c r="Z103" i="12"/>
  <c r="AA103" i="12"/>
  <c r="AB103" i="12"/>
  <c r="AC103" i="12"/>
  <c r="AD103" i="12"/>
  <c r="AE103" i="12"/>
  <c r="AF103" i="12"/>
  <c r="AG103" i="12"/>
  <c r="AH103" i="12"/>
  <c r="AI103" i="12"/>
  <c r="AJ103" i="12"/>
  <c r="AK103" i="12"/>
  <c r="AL103" i="12"/>
  <c r="Q104" i="12"/>
  <c r="R104" i="12"/>
  <c r="S104" i="12"/>
  <c r="T104" i="12"/>
  <c r="U104" i="12"/>
  <c r="V104" i="12"/>
  <c r="W104" i="12"/>
  <c r="X104" i="12"/>
  <c r="Y104" i="12"/>
  <c r="Z104" i="12"/>
  <c r="AA104" i="12"/>
  <c r="AB104" i="12"/>
  <c r="AC104" i="12"/>
  <c r="AD104" i="12"/>
  <c r="AE104" i="12"/>
  <c r="AF104" i="12"/>
  <c r="AG104" i="12"/>
  <c r="AH104" i="12"/>
  <c r="AI104" i="12"/>
  <c r="AJ104" i="12"/>
  <c r="AK104" i="12"/>
  <c r="AL104" i="12"/>
  <c r="Q105" i="12"/>
  <c r="R105" i="12"/>
  <c r="S105" i="12"/>
  <c r="T105" i="12"/>
  <c r="U105" i="12"/>
  <c r="V105" i="12"/>
  <c r="W105" i="12"/>
  <c r="X105" i="12"/>
  <c r="Y105" i="12"/>
  <c r="Z105" i="12"/>
  <c r="AA105" i="12"/>
  <c r="AB105" i="12"/>
  <c r="AC105" i="12"/>
  <c r="AD105" i="12"/>
  <c r="AE105" i="12"/>
  <c r="AF105" i="12"/>
  <c r="AG105" i="12"/>
  <c r="AH105" i="12"/>
  <c r="AI105" i="12"/>
  <c r="AJ105" i="12"/>
  <c r="AK105" i="12"/>
  <c r="AL105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AE106" i="12"/>
  <c r="AF106" i="12"/>
  <c r="AG106" i="12"/>
  <c r="AH106" i="12"/>
  <c r="AI106" i="12"/>
  <c r="AJ106" i="12"/>
  <c r="AK106" i="12"/>
  <c r="AL106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Q114" i="12"/>
  <c r="R114" i="12"/>
  <c r="S114" i="12"/>
  <c r="T114" i="12"/>
  <c r="U114" i="12"/>
  <c r="V114" i="12"/>
  <c r="W114" i="12"/>
  <c r="X114" i="12"/>
  <c r="Y114" i="12"/>
  <c r="Z114" i="12"/>
  <c r="AA114" i="12"/>
  <c r="AB114" i="12"/>
  <c r="AC114" i="12"/>
  <c r="AD114" i="12"/>
  <c r="AE114" i="12"/>
  <c r="AF114" i="12"/>
  <c r="AG114" i="12"/>
  <c r="AH114" i="12"/>
  <c r="AI114" i="12"/>
  <c r="AJ114" i="12"/>
  <c r="AK114" i="12"/>
  <c r="AL114" i="12"/>
  <c r="Q115" i="12"/>
  <c r="R115" i="12"/>
  <c r="S115" i="12"/>
  <c r="T115" i="12"/>
  <c r="U115" i="12"/>
  <c r="V115" i="12"/>
  <c r="W115" i="12"/>
  <c r="X115" i="12"/>
  <c r="Y115" i="12"/>
  <c r="Z115" i="12"/>
  <c r="AA115" i="12"/>
  <c r="AB115" i="12"/>
  <c r="AC115" i="12"/>
  <c r="AD115" i="12"/>
  <c r="AE115" i="12"/>
  <c r="AF115" i="12"/>
  <c r="AG115" i="12"/>
  <c r="AH115" i="12"/>
  <c r="AI115" i="12"/>
  <c r="AJ115" i="12"/>
  <c r="AK115" i="12"/>
  <c r="AL115" i="12"/>
  <c r="Q116" i="12"/>
  <c r="R116" i="12"/>
  <c r="S116" i="12"/>
  <c r="T116" i="12"/>
  <c r="U116" i="12"/>
  <c r="V116" i="12"/>
  <c r="W116" i="12"/>
  <c r="X116" i="12"/>
  <c r="Y116" i="12"/>
  <c r="Z116" i="12"/>
  <c r="AA116" i="12"/>
  <c r="AB116" i="12"/>
  <c r="AC116" i="12"/>
  <c r="AD116" i="12"/>
  <c r="AE116" i="12"/>
  <c r="AF116" i="12"/>
  <c r="AG116" i="12"/>
  <c r="AH116" i="12"/>
  <c r="AI116" i="12"/>
  <c r="AJ116" i="12"/>
  <c r="AK116" i="12"/>
  <c r="AL116" i="12"/>
  <c r="Q117" i="12"/>
  <c r="R117" i="12"/>
  <c r="S117" i="12"/>
  <c r="T117" i="12"/>
  <c r="U117" i="12"/>
  <c r="V117" i="12"/>
  <c r="W117" i="12"/>
  <c r="X117" i="12"/>
  <c r="Y117" i="12"/>
  <c r="Z117" i="12"/>
  <c r="AA117" i="12"/>
  <c r="AB117" i="12"/>
  <c r="AC117" i="12"/>
  <c r="AD117" i="12"/>
  <c r="AE117" i="12"/>
  <c r="AF117" i="12"/>
  <c r="AG117" i="12"/>
  <c r="AH117" i="12"/>
  <c r="AI117" i="12"/>
  <c r="AJ117" i="12"/>
  <c r="AK117" i="12"/>
  <c r="AL117" i="12"/>
  <c r="Q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AE118" i="12"/>
  <c r="AF118" i="12"/>
  <c r="AG118" i="12"/>
  <c r="AH118" i="12"/>
  <c r="AI118" i="12"/>
  <c r="AJ118" i="12"/>
  <c r="AK118" i="12"/>
  <c r="AL118" i="12"/>
  <c r="Q119" i="12"/>
  <c r="R119" i="12"/>
  <c r="S119" i="12"/>
  <c r="T119" i="12"/>
  <c r="U119" i="12"/>
  <c r="V119" i="12"/>
  <c r="W119" i="12"/>
  <c r="X119" i="12"/>
  <c r="Y119" i="12"/>
  <c r="Z119" i="12"/>
  <c r="AA119" i="12"/>
  <c r="AB119" i="12"/>
  <c r="AC119" i="12"/>
  <c r="AD119" i="12"/>
  <c r="AE119" i="12"/>
  <c r="AF119" i="12"/>
  <c r="AG119" i="12"/>
  <c r="AH119" i="12"/>
  <c r="AI119" i="12"/>
  <c r="AJ119" i="12"/>
  <c r="AK119" i="12"/>
  <c r="AL119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E120" i="12"/>
  <c r="AF120" i="12"/>
  <c r="AG120" i="12"/>
  <c r="AH120" i="12"/>
  <c r="AI120" i="12"/>
  <c r="AJ120" i="12"/>
  <c r="AK120" i="12"/>
  <c r="AL120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Q125" i="12"/>
  <c r="R125" i="12"/>
  <c r="S125" i="12"/>
  <c r="T125" i="12"/>
  <c r="U125" i="12"/>
  <c r="V125" i="12"/>
  <c r="W125" i="12"/>
  <c r="X125" i="12"/>
  <c r="Y125" i="12"/>
  <c r="Z125" i="12"/>
  <c r="AA125" i="12"/>
  <c r="AB125" i="12"/>
  <c r="AC125" i="12"/>
  <c r="AD125" i="12"/>
  <c r="AE125" i="12"/>
  <c r="AF125" i="12"/>
  <c r="AG125" i="12"/>
  <c r="AH125" i="12"/>
  <c r="AI125" i="12"/>
  <c r="AJ125" i="12"/>
  <c r="AK125" i="12"/>
  <c r="AL125" i="12"/>
  <c r="Q126" i="12"/>
  <c r="R126" i="12"/>
  <c r="S126" i="12"/>
  <c r="T126" i="12"/>
  <c r="U126" i="12"/>
  <c r="V126" i="12"/>
  <c r="W126" i="12"/>
  <c r="X126" i="12"/>
  <c r="Y126" i="12"/>
  <c r="Z126" i="12"/>
  <c r="AA126" i="12"/>
  <c r="AB126" i="12"/>
  <c r="AC126" i="12"/>
  <c r="AD126" i="12"/>
  <c r="AE126" i="12"/>
  <c r="AF126" i="12"/>
  <c r="AG126" i="12"/>
  <c r="AH126" i="12"/>
  <c r="AI126" i="12"/>
  <c r="AJ126" i="12"/>
  <c r="AK126" i="12"/>
  <c r="AL126" i="12"/>
  <c r="Q127" i="12"/>
  <c r="R127" i="12"/>
  <c r="S127" i="12"/>
  <c r="T127" i="12"/>
  <c r="U127" i="12"/>
  <c r="V127" i="12"/>
  <c r="W127" i="12"/>
  <c r="X127" i="12"/>
  <c r="Y127" i="12"/>
  <c r="Z127" i="12"/>
  <c r="AA127" i="12"/>
  <c r="AB127" i="12"/>
  <c r="AC127" i="12"/>
  <c r="AD127" i="12"/>
  <c r="AE127" i="12"/>
  <c r="AF127" i="12"/>
  <c r="AG127" i="12"/>
  <c r="AH127" i="12"/>
  <c r="AI127" i="12"/>
  <c r="AJ127" i="12"/>
  <c r="AK127" i="12"/>
  <c r="AL127" i="12"/>
  <c r="Q128" i="12"/>
  <c r="R128" i="12"/>
  <c r="S128" i="12"/>
  <c r="T128" i="12"/>
  <c r="U128" i="12"/>
  <c r="V128" i="12"/>
  <c r="W128" i="12"/>
  <c r="X128" i="12"/>
  <c r="Y128" i="12"/>
  <c r="Z128" i="12"/>
  <c r="AA128" i="12"/>
  <c r="AB128" i="12"/>
  <c r="AC128" i="12"/>
  <c r="AD128" i="12"/>
  <c r="AE128" i="12"/>
  <c r="AF128" i="12"/>
  <c r="AG128" i="12"/>
  <c r="AH128" i="12"/>
  <c r="AI128" i="12"/>
  <c r="AJ128" i="12"/>
  <c r="AK128" i="12"/>
  <c r="AL128" i="12"/>
  <c r="Q129" i="12"/>
  <c r="R129" i="12"/>
  <c r="S129" i="12"/>
  <c r="T129" i="12"/>
  <c r="U129" i="12"/>
  <c r="V129" i="12"/>
  <c r="W129" i="12"/>
  <c r="X129" i="12"/>
  <c r="Y129" i="12"/>
  <c r="Z129" i="12"/>
  <c r="AA129" i="12"/>
  <c r="AB129" i="12"/>
  <c r="AC129" i="12"/>
  <c r="AD129" i="12"/>
  <c r="AE129" i="12"/>
  <c r="AF129" i="12"/>
  <c r="AG129" i="12"/>
  <c r="AH129" i="12"/>
  <c r="AI129" i="12"/>
  <c r="AJ129" i="12"/>
  <c r="AK129" i="12"/>
  <c r="AL129" i="12"/>
  <c r="Q130" i="12"/>
  <c r="R130" i="12"/>
  <c r="S130" i="12"/>
  <c r="T130" i="12"/>
  <c r="U130" i="12"/>
  <c r="V130" i="12"/>
  <c r="W130" i="12"/>
  <c r="X130" i="12"/>
  <c r="Y130" i="12"/>
  <c r="Z130" i="12"/>
  <c r="AA130" i="12"/>
  <c r="AB130" i="12"/>
  <c r="AC130" i="12"/>
  <c r="AD130" i="12"/>
  <c r="AE130" i="12"/>
  <c r="AF130" i="12"/>
  <c r="AG130" i="12"/>
  <c r="AH130" i="12"/>
  <c r="AI130" i="12"/>
  <c r="AJ130" i="12"/>
  <c r="AK130" i="12"/>
  <c r="AL130" i="12"/>
  <c r="Q131" i="12"/>
  <c r="R131" i="12"/>
  <c r="S131" i="12"/>
  <c r="T131" i="12"/>
  <c r="U131" i="12"/>
  <c r="V131" i="12"/>
  <c r="W131" i="12"/>
  <c r="X131" i="12"/>
  <c r="Y131" i="12"/>
  <c r="Z131" i="12"/>
  <c r="AA131" i="12"/>
  <c r="AB131" i="12"/>
  <c r="AC131" i="12"/>
  <c r="AD131" i="12"/>
  <c r="AE131" i="12"/>
  <c r="AF131" i="12"/>
  <c r="AG131" i="12"/>
  <c r="AH131" i="12"/>
  <c r="AI131" i="12"/>
  <c r="AJ131" i="12"/>
  <c r="AK131" i="12"/>
  <c r="AL131" i="12"/>
  <c r="Q132" i="12"/>
  <c r="R132" i="12"/>
  <c r="S132" i="12"/>
  <c r="T132" i="12"/>
  <c r="U132" i="12"/>
  <c r="V132" i="12"/>
  <c r="W132" i="12"/>
  <c r="X132" i="12"/>
  <c r="Y132" i="12"/>
  <c r="Z132" i="12"/>
  <c r="AA132" i="12"/>
  <c r="AB132" i="12"/>
  <c r="AC132" i="12"/>
  <c r="AD132" i="12"/>
  <c r="AE132" i="12"/>
  <c r="AF132" i="12"/>
  <c r="AG132" i="12"/>
  <c r="AH132" i="12"/>
  <c r="AI132" i="12"/>
  <c r="AJ132" i="12"/>
  <c r="AK132" i="12"/>
  <c r="AL132" i="12"/>
  <c r="Q133" i="12"/>
  <c r="R133" i="12"/>
  <c r="S133" i="12"/>
  <c r="T133" i="12"/>
  <c r="U133" i="12"/>
  <c r="V133" i="12"/>
  <c r="W133" i="12"/>
  <c r="X133" i="12"/>
  <c r="Y133" i="12"/>
  <c r="Z133" i="12"/>
  <c r="AA133" i="12"/>
  <c r="AB133" i="12"/>
  <c r="AC133" i="12"/>
  <c r="AD133" i="12"/>
  <c r="AE133" i="12"/>
  <c r="AF133" i="12"/>
  <c r="AG133" i="12"/>
  <c r="AH133" i="12"/>
  <c r="AI133" i="12"/>
  <c r="AJ133" i="12"/>
  <c r="AK133" i="12"/>
  <c r="AL133" i="12"/>
  <c r="Q134" i="12"/>
  <c r="R134" i="12"/>
  <c r="S134" i="12"/>
  <c r="T134" i="12"/>
  <c r="U134" i="12"/>
  <c r="V134" i="12"/>
  <c r="W134" i="12"/>
  <c r="X134" i="12"/>
  <c r="Y134" i="12"/>
  <c r="Z134" i="12"/>
  <c r="AA134" i="12"/>
  <c r="AB134" i="12"/>
  <c r="AC134" i="12"/>
  <c r="AD134" i="12"/>
  <c r="AE134" i="12"/>
  <c r="AF134" i="12"/>
  <c r="AG134" i="12"/>
  <c r="AH134" i="12"/>
  <c r="AI134" i="12"/>
  <c r="AJ134" i="12"/>
  <c r="AK134" i="12"/>
  <c r="AL134" i="12"/>
  <c r="Q135" i="12"/>
  <c r="R135" i="12"/>
  <c r="S135" i="12"/>
  <c r="T135" i="12"/>
  <c r="U135" i="12"/>
  <c r="V135" i="12"/>
  <c r="W135" i="12"/>
  <c r="X135" i="12"/>
  <c r="Y135" i="12"/>
  <c r="Z135" i="12"/>
  <c r="AA135" i="12"/>
  <c r="AB135" i="12"/>
  <c r="AC135" i="12"/>
  <c r="AD135" i="12"/>
  <c r="AE135" i="12"/>
  <c r="AF135" i="12"/>
  <c r="AG135" i="12"/>
  <c r="AH135" i="12"/>
  <c r="AI135" i="12"/>
  <c r="AJ135" i="12"/>
  <c r="AK135" i="12"/>
  <c r="AL135" i="12"/>
  <c r="Q136" i="12"/>
  <c r="R136" i="12"/>
  <c r="S136" i="12"/>
  <c r="T136" i="12"/>
  <c r="U136" i="12"/>
  <c r="V136" i="12"/>
  <c r="W136" i="12"/>
  <c r="X136" i="12"/>
  <c r="Y136" i="12"/>
  <c r="Z136" i="12"/>
  <c r="AA136" i="12"/>
  <c r="AB136" i="12"/>
  <c r="AC136" i="12"/>
  <c r="AD136" i="12"/>
  <c r="AE136" i="12"/>
  <c r="AF136" i="12"/>
  <c r="AG136" i="12"/>
  <c r="AH136" i="12"/>
  <c r="AI136" i="12"/>
  <c r="AJ136" i="12"/>
  <c r="AK136" i="12"/>
  <c r="AL136" i="12"/>
  <c r="Q137" i="12"/>
  <c r="R137" i="12"/>
  <c r="S137" i="12"/>
  <c r="T137" i="12"/>
  <c r="U137" i="12"/>
  <c r="V137" i="12"/>
  <c r="W137" i="12"/>
  <c r="X137" i="12"/>
  <c r="Y137" i="12"/>
  <c r="Z137" i="12"/>
  <c r="AA137" i="12"/>
  <c r="AB137" i="12"/>
  <c r="AC137" i="12"/>
  <c r="AD137" i="12"/>
  <c r="AE137" i="12"/>
  <c r="AF137" i="12"/>
  <c r="AG137" i="12"/>
  <c r="AH137" i="12"/>
  <c r="AI137" i="12"/>
  <c r="AJ137" i="12"/>
  <c r="AK137" i="12"/>
  <c r="AL137" i="12"/>
  <c r="Q138" i="12"/>
  <c r="R138" i="12"/>
  <c r="S138" i="12"/>
  <c r="T138" i="12"/>
  <c r="U138" i="12"/>
  <c r="V138" i="12"/>
  <c r="W138" i="12"/>
  <c r="X138" i="12"/>
  <c r="Y138" i="12"/>
  <c r="Z138" i="12"/>
  <c r="AA138" i="12"/>
  <c r="AB138" i="12"/>
  <c r="AC138" i="12"/>
  <c r="AD138" i="12"/>
  <c r="AE138" i="12"/>
  <c r="AF138" i="12"/>
  <c r="AG138" i="12"/>
  <c r="AH138" i="12"/>
  <c r="AI138" i="12"/>
  <c r="AJ138" i="12"/>
  <c r="AK138" i="12"/>
  <c r="AL138" i="12"/>
  <c r="Q139" i="12"/>
  <c r="R139" i="12"/>
  <c r="S139" i="12"/>
  <c r="T139" i="12"/>
  <c r="U139" i="12"/>
  <c r="V139" i="12"/>
  <c r="W139" i="12"/>
  <c r="X139" i="12"/>
  <c r="Y139" i="12"/>
  <c r="Z139" i="12"/>
  <c r="AA139" i="12"/>
  <c r="AB139" i="12"/>
  <c r="AC139" i="12"/>
  <c r="AD139" i="12"/>
  <c r="AE139" i="12"/>
  <c r="AF139" i="12"/>
  <c r="AG139" i="12"/>
  <c r="AH139" i="12"/>
  <c r="AI139" i="12"/>
  <c r="AJ139" i="12"/>
  <c r="AK139" i="12"/>
  <c r="AL139" i="12"/>
  <c r="Q140" i="12"/>
  <c r="R140" i="12"/>
  <c r="S140" i="12"/>
  <c r="T140" i="12"/>
  <c r="U140" i="12"/>
  <c r="V140" i="12"/>
  <c r="W140" i="12"/>
  <c r="X140" i="12"/>
  <c r="Y140" i="12"/>
  <c r="Z140" i="12"/>
  <c r="AA140" i="12"/>
  <c r="AB140" i="12"/>
  <c r="AC140" i="12"/>
  <c r="AD140" i="12"/>
  <c r="AE140" i="12"/>
  <c r="AF140" i="12"/>
  <c r="AG140" i="12"/>
  <c r="AH140" i="12"/>
  <c r="AI140" i="12"/>
  <c r="AJ140" i="12"/>
  <c r="AK140" i="12"/>
  <c r="AL140" i="12"/>
  <c r="Q141" i="12"/>
  <c r="R141" i="12"/>
  <c r="S141" i="12"/>
  <c r="T141" i="12"/>
  <c r="U141" i="12"/>
  <c r="V141" i="12"/>
  <c r="W141" i="12"/>
  <c r="X141" i="12"/>
  <c r="Y141" i="12"/>
  <c r="Z141" i="12"/>
  <c r="AA141" i="12"/>
  <c r="AB141" i="12"/>
  <c r="AC141" i="12"/>
  <c r="AD141" i="12"/>
  <c r="AE141" i="12"/>
  <c r="AF141" i="12"/>
  <c r="AG141" i="12"/>
  <c r="AH141" i="12"/>
  <c r="AI141" i="12"/>
  <c r="AJ141" i="12"/>
  <c r="AK141" i="12"/>
  <c r="AL141" i="12"/>
  <c r="Q142" i="12"/>
  <c r="R142" i="12"/>
  <c r="S142" i="12"/>
  <c r="T142" i="12"/>
  <c r="U142" i="12"/>
  <c r="V142" i="12"/>
  <c r="W142" i="12"/>
  <c r="X142" i="12"/>
  <c r="Y142" i="12"/>
  <c r="Z142" i="12"/>
  <c r="AA142" i="12"/>
  <c r="AB142" i="12"/>
  <c r="AC142" i="12"/>
  <c r="AD142" i="12"/>
  <c r="AE142" i="12"/>
  <c r="AF142" i="12"/>
  <c r="AG142" i="12"/>
  <c r="AH142" i="12"/>
  <c r="AI142" i="12"/>
  <c r="AJ142" i="12"/>
  <c r="AK142" i="12"/>
  <c r="AL142" i="12"/>
  <c r="Q143" i="12"/>
  <c r="R143" i="12"/>
  <c r="S143" i="12"/>
  <c r="T143" i="12"/>
  <c r="U143" i="12"/>
  <c r="V143" i="12"/>
  <c r="W143" i="12"/>
  <c r="X143" i="12"/>
  <c r="Y143" i="12"/>
  <c r="Z143" i="12"/>
  <c r="AA143" i="12"/>
  <c r="AB143" i="12"/>
  <c r="AC143" i="12"/>
  <c r="AD143" i="12"/>
  <c r="AE143" i="12"/>
  <c r="AF143" i="12"/>
  <c r="AG143" i="12"/>
  <c r="AH143" i="12"/>
  <c r="AI143" i="12"/>
  <c r="AJ143" i="12"/>
  <c r="AK143" i="12"/>
  <c r="AL143" i="12"/>
  <c r="Q144" i="12"/>
  <c r="R144" i="12"/>
  <c r="S144" i="12"/>
  <c r="T144" i="12"/>
  <c r="U144" i="12"/>
  <c r="V144" i="12"/>
  <c r="W144" i="12"/>
  <c r="X144" i="12"/>
  <c r="Y144" i="12"/>
  <c r="Z144" i="12"/>
  <c r="AA144" i="12"/>
  <c r="AB144" i="12"/>
  <c r="AC144" i="12"/>
  <c r="AD144" i="12"/>
  <c r="AE144" i="12"/>
  <c r="AF144" i="12"/>
  <c r="AG144" i="12"/>
  <c r="AH144" i="12"/>
  <c r="AI144" i="12"/>
  <c r="AJ144" i="12"/>
  <c r="AK144" i="12"/>
  <c r="AL144" i="12"/>
  <c r="Q145" i="12"/>
  <c r="R145" i="12"/>
  <c r="S145" i="12"/>
  <c r="T145" i="12"/>
  <c r="U145" i="12"/>
  <c r="V145" i="12"/>
  <c r="W145" i="12"/>
  <c r="X145" i="12"/>
  <c r="Y145" i="12"/>
  <c r="Z145" i="12"/>
  <c r="AA145" i="12"/>
  <c r="AB145" i="12"/>
  <c r="AC145" i="12"/>
  <c r="AD145" i="12"/>
  <c r="AE145" i="12"/>
  <c r="AF145" i="12"/>
  <c r="AG145" i="12"/>
  <c r="AH145" i="12"/>
  <c r="AI145" i="12"/>
  <c r="AJ145" i="12"/>
  <c r="AK145" i="12"/>
  <c r="AL145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Q154" i="12"/>
  <c r="R154" i="12"/>
  <c r="S154" i="12"/>
  <c r="T154" i="12"/>
  <c r="U154" i="12"/>
  <c r="V154" i="12"/>
  <c r="W154" i="12"/>
  <c r="X154" i="12"/>
  <c r="Y154" i="12"/>
  <c r="Z154" i="12"/>
  <c r="AA154" i="12"/>
  <c r="AB154" i="12"/>
  <c r="AC154" i="12"/>
  <c r="AD154" i="12"/>
  <c r="AE154" i="12"/>
  <c r="AF154" i="12"/>
  <c r="AG154" i="12"/>
  <c r="AH154" i="12"/>
  <c r="AI154" i="12"/>
  <c r="AJ154" i="12"/>
  <c r="AK154" i="12"/>
  <c r="AL154" i="12"/>
  <c r="Q155" i="12"/>
  <c r="R155" i="12"/>
  <c r="S155" i="12"/>
  <c r="T155" i="12"/>
  <c r="U155" i="12"/>
  <c r="V155" i="12"/>
  <c r="W155" i="12"/>
  <c r="X155" i="12"/>
  <c r="Y155" i="12"/>
  <c r="Z155" i="12"/>
  <c r="AA155" i="12"/>
  <c r="AB155" i="12"/>
  <c r="AC155" i="12"/>
  <c r="AD155" i="12"/>
  <c r="AE155" i="12"/>
  <c r="AF155" i="12"/>
  <c r="AG155" i="12"/>
  <c r="AH155" i="12"/>
  <c r="AI155" i="12"/>
  <c r="AJ155" i="12"/>
  <c r="AK155" i="12"/>
  <c r="AL155" i="12"/>
  <c r="Q156" i="12"/>
  <c r="R156" i="12"/>
  <c r="S156" i="12"/>
  <c r="T156" i="12"/>
  <c r="U156" i="12"/>
  <c r="V156" i="12"/>
  <c r="W156" i="12"/>
  <c r="X156" i="12"/>
  <c r="Y156" i="12"/>
  <c r="Z156" i="12"/>
  <c r="AA156" i="12"/>
  <c r="AB156" i="12"/>
  <c r="AC156" i="12"/>
  <c r="AD156" i="12"/>
  <c r="AE156" i="12"/>
  <c r="AF156" i="12"/>
  <c r="AG156" i="12"/>
  <c r="AH156" i="12"/>
  <c r="AI156" i="12"/>
  <c r="AJ156" i="12"/>
  <c r="AK156" i="12"/>
  <c r="AL156" i="12"/>
  <c r="Q157" i="12"/>
  <c r="R157" i="12"/>
  <c r="S157" i="12"/>
  <c r="T157" i="12"/>
  <c r="U157" i="12"/>
  <c r="V157" i="12"/>
  <c r="W157" i="12"/>
  <c r="X157" i="12"/>
  <c r="Y157" i="12"/>
  <c r="Z157" i="12"/>
  <c r="AA157" i="12"/>
  <c r="AB157" i="12"/>
  <c r="AC157" i="12"/>
  <c r="AD157" i="12"/>
  <c r="AE157" i="12"/>
  <c r="AF157" i="12"/>
  <c r="AG157" i="12"/>
  <c r="AH157" i="12"/>
  <c r="AI157" i="12"/>
  <c r="AJ157" i="12"/>
  <c r="AK157" i="12"/>
  <c r="AL157" i="12"/>
  <c r="Q158" i="12"/>
  <c r="R158" i="12"/>
  <c r="S158" i="12"/>
  <c r="T158" i="12"/>
  <c r="U158" i="12"/>
  <c r="V158" i="12"/>
  <c r="W158" i="12"/>
  <c r="X158" i="12"/>
  <c r="Y158" i="12"/>
  <c r="Z158" i="12"/>
  <c r="AA158" i="12"/>
  <c r="AB158" i="12"/>
  <c r="AC158" i="12"/>
  <c r="AD158" i="12"/>
  <c r="AE158" i="12"/>
  <c r="AF158" i="12"/>
  <c r="AG158" i="12"/>
  <c r="AH158" i="12"/>
  <c r="AI158" i="12"/>
  <c r="AJ158" i="12"/>
  <c r="AK158" i="12"/>
  <c r="AL158" i="12"/>
  <c r="Q159" i="12"/>
  <c r="R159" i="12"/>
  <c r="S159" i="12"/>
  <c r="T159" i="12"/>
  <c r="U159" i="12"/>
  <c r="V159" i="12"/>
  <c r="W159" i="12"/>
  <c r="X159" i="12"/>
  <c r="Y159" i="12"/>
  <c r="Z159" i="12"/>
  <c r="AA159" i="12"/>
  <c r="AB159" i="12"/>
  <c r="AC159" i="12"/>
  <c r="AD159" i="12"/>
  <c r="AE159" i="12"/>
  <c r="AF159" i="12"/>
  <c r="AG159" i="12"/>
  <c r="AH159" i="12"/>
  <c r="AI159" i="12"/>
  <c r="AJ159" i="12"/>
  <c r="AK159" i="12"/>
  <c r="AL159" i="12"/>
  <c r="Q160" i="12"/>
  <c r="R160" i="12"/>
  <c r="S160" i="12"/>
  <c r="T160" i="12"/>
  <c r="U160" i="12"/>
  <c r="V160" i="12"/>
  <c r="W160" i="12"/>
  <c r="X160" i="12"/>
  <c r="Y160" i="12"/>
  <c r="Z160" i="12"/>
  <c r="AA160" i="12"/>
  <c r="AB160" i="12"/>
  <c r="AC160" i="12"/>
  <c r="AD160" i="12"/>
  <c r="AE160" i="12"/>
  <c r="AF160" i="12"/>
  <c r="AG160" i="12"/>
  <c r="AH160" i="12"/>
  <c r="AI160" i="12"/>
  <c r="AJ160" i="12"/>
  <c r="AK160" i="12"/>
  <c r="AL160" i="12"/>
  <c r="Q161" i="12"/>
  <c r="R161" i="12"/>
  <c r="S161" i="12"/>
  <c r="T161" i="12"/>
  <c r="U161" i="12"/>
  <c r="V161" i="12"/>
  <c r="W161" i="12"/>
  <c r="X161" i="12"/>
  <c r="Y161" i="12"/>
  <c r="Z161" i="12"/>
  <c r="AA161" i="12"/>
  <c r="AB161" i="12"/>
  <c r="AC161" i="12"/>
  <c r="AD161" i="12"/>
  <c r="AE161" i="12"/>
  <c r="AF161" i="12"/>
  <c r="AG161" i="12"/>
  <c r="AH161" i="12"/>
  <c r="AI161" i="12"/>
  <c r="AJ161" i="12"/>
  <c r="AK161" i="12"/>
  <c r="AL161" i="12"/>
  <c r="Q162" i="12"/>
  <c r="R162" i="12"/>
  <c r="S162" i="12"/>
  <c r="T162" i="12"/>
  <c r="U162" i="12"/>
  <c r="V162" i="12"/>
  <c r="W162" i="12"/>
  <c r="X162" i="12"/>
  <c r="Y162" i="12"/>
  <c r="Z162" i="12"/>
  <c r="AA162" i="12"/>
  <c r="AB162" i="12"/>
  <c r="AC162" i="12"/>
  <c r="AD162" i="12"/>
  <c r="AE162" i="12"/>
  <c r="AF162" i="12"/>
  <c r="AG162" i="12"/>
  <c r="AH162" i="12"/>
  <c r="AI162" i="12"/>
  <c r="AJ162" i="12"/>
  <c r="AK162" i="12"/>
  <c r="AL162" i="12"/>
  <c r="Q163" i="12"/>
  <c r="R163" i="12"/>
  <c r="S163" i="12"/>
  <c r="T163" i="12"/>
  <c r="U163" i="12"/>
  <c r="V163" i="12"/>
  <c r="W163" i="12"/>
  <c r="X163" i="12"/>
  <c r="Y163" i="12"/>
  <c r="Z163" i="12"/>
  <c r="AA163" i="12"/>
  <c r="AB163" i="12"/>
  <c r="AC163" i="12"/>
  <c r="AD163" i="12"/>
  <c r="AE163" i="12"/>
  <c r="AF163" i="12"/>
  <c r="AG163" i="12"/>
  <c r="AH163" i="12"/>
  <c r="AI163" i="12"/>
  <c r="AJ163" i="12"/>
  <c r="AK163" i="12"/>
  <c r="AL163" i="12"/>
  <c r="Q164" i="12"/>
  <c r="R164" i="12"/>
  <c r="S164" i="12"/>
  <c r="T164" i="12"/>
  <c r="U164" i="12"/>
  <c r="V164" i="12"/>
  <c r="W164" i="12"/>
  <c r="X164" i="12"/>
  <c r="Y164" i="12"/>
  <c r="Z164" i="12"/>
  <c r="AA164" i="12"/>
  <c r="AB164" i="12"/>
  <c r="AC164" i="12"/>
  <c r="AD164" i="12"/>
  <c r="AE164" i="12"/>
  <c r="AF164" i="12"/>
  <c r="AG164" i="12"/>
  <c r="AH164" i="12"/>
  <c r="AI164" i="12"/>
  <c r="AJ164" i="12"/>
  <c r="AK164" i="12"/>
  <c r="AL164" i="12"/>
  <c r="Q165" i="12"/>
  <c r="R165" i="12"/>
  <c r="S165" i="12"/>
  <c r="T165" i="12"/>
  <c r="U165" i="12"/>
  <c r="V165" i="12"/>
  <c r="W165" i="12"/>
  <c r="X165" i="12"/>
  <c r="Y165" i="12"/>
  <c r="Z165" i="12"/>
  <c r="AA165" i="12"/>
  <c r="AB165" i="12"/>
  <c r="AC165" i="12"/>
  <c r="AD165" i="12"/>
  <c r="AE165" i="12"/>
  <c r="AF165" i="12"/>
  <c r="AG165" i="12"/>
  <c r="AH165" i="12"/>
  <c r="AI165" i="12"/>
  <c r="AJ165" i="12"/>
  <c r="AK165" i="12"/>
  <c r="AL165" i="12"/>
  <c r="Q166" i="12"/>
  <c r="R166" i="12"/>
  <c r="S166" i="12"/>
  <c r="T166" i="12"/>
  <c r="U166" i="12"/>
  <c r="V166" i="12"/>
  <c r="W166" i="12"/>
  <c r="X166" i="12"/>
  <c r="Y166" i="12"/>
  <c r="Z166" i="12"/>
  <c r="AA166" i="12"/>
  <c r="AB166" i="12"/>
  <c r="AC166" i="12"/>
  <c r="AD166" i="12"/>
  <c r="AE166" i="12"/>
  <c r="AF166" i="12"/>
  <c r="AG166" i="12"/>
  <c r="AH166" i="12"/>
  <c r="AI166" i="12"/>
  <c r="AJ166" i="12"/>
  <c r="AK166" i="12"/>
  <c r="AL166" i="12"/>
  <c r="Q167" i="12"/>
  <c r="R167" i="12"/>
  <c r="S167" i="12"/>
  <c r="T167" i="12"/>
  <c r="U167" i="12"/>
  <c r="V167" i="12"/>
  <c r="W167" i="12"/>
  <c r="X167" i="12"/>
  <c r="Y167" i="12"/>
  <c r="Z167" i="12"/>
  <c r="AA167" i="12"/>
  <c r="AB167" i="12"/>
  <c r="AC167" i="12"/>
  <c r="AD167" i="12"/>
  <c r="AE167" i="12"/>
  <c r="AF167" i="12"/>
  <c r="AG167" i="12"/>
  <c r="AH167" i="12"/>
  <c r="AI167" i="12"/>
  <c r="AJ167" i="12"/>
  <c r="AK167" i="12"/>
  <c r="AL167" i="12"/>
  <c r="Q168" i="12"/>
  <c r="R168" i="12"/>
  <c r="S168" i="12"/>
  <c r="T168" i="12"/>
  <c r="U168" i="12"/>
  <c r="V168" i="12"/>
  <c r="W168" i="12"/>
  <c r="X168" i="12"/>
  <c r="Y168" i="12"/>
  <c r="Z168" i="12"/>
  <c r="AA168" i="12"/>
  <c r="AB168" i="12"/>
  <c r="AC168" i="12"/>
  <c r="AD168" i="12"/>
  <c r="AE168" i="12"/>
  <c r="AF168" i="12"/>
  <c r="AG168" i="12"/>
  <c r="AH168" i="12"/>
  <c r="AI168" i="12"/>
  <c r="AJ168" i="12"/>
  <c r="AK168" i="12"/>
  <c r="AL168" i="12"/>
  <c r="Q169" i="12"/>
  <c r="R169" i="12"/>
  <c r="S169" i="12"/>
  <c r="T169" i="12"/>
  <c r="U169" i="12"/>
  <c r="V169" i="12"/>
  <c r="W169" i="12"/>
  <c r="X169" i="12"/>
  <c r="Y169" i="12"/>
  <c r="Z169" i="12"/>
  <c r="AA169" i="12"/>
  <c r="AB169" i="12"/>
  <c r="AC169" i="12"/>
  <c r="AD169" i="12"/>
  <c r="AE169" i="12"/>
  <c r="AF169" i="12"/>
  <c r="AG169" i="12"/>
  <c r="AH169" i="12"/>
  <c r="AI169" i="12"/>
  <c r="AJ169" i="12"/>
  <c r="AK169" i="12"/>
  <c r="AL169" i="12"/>
  <c r="Q170" i="12"/>
  <c r="R170" i="12"/>
  <c r="S170" i="12"/>
  <c r="T170" i="12"/>
  <c r="U170" i="12"/>
  <c r="V170" i="12"/>
  <c r="W170" i="12"/>
  <c r="X170" i="12"/>
  <c r="Y170" i="12"/>
  <c r="Z170" i="12"/>
  <c r="AA170" i="12"/>
  <c r="AB170" i="12"/>
  <c r="AC170" i="12"/>
  <c r="AD170" i="12"/>
  <c r="AE170" i="12"/>
  <c r="AF170" i="12"/>
  <c r="AG170" i="12"/>
  <c r="AH170" i="12"/>
  <c r="AI170" i="12"/>
  <c r="AJ170" i="12"/>
  <c r="AK170" i="12"/>
  <c r="AL170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Q172" i="12"/>
  <c r="R172" i="12"/>
  <c r="S172" i="12"/>
  <c r="T172" i="12"/>
  <c r="U172" i="12"/>
  <c r="V172" i="12"/>
  <c r="W172" i="12"/>
  <c r="X172" i="12"/>
  <c r="Y172" i="12"/>
  <c r="Z172" i="12"/>
  <c r="AA172" i="12"/>
  <c r="AB172" i="12"/>
  <c r="AC172" i="12"/>
  <c r="AD172" i="12"/>
  <c r="AE172" i="12"/>
  <c r="AF172" i="12"/>
  <c r="AG172" i="12"/>
  <c r="AH172" i="12"/>
  <c r="AI172" i="12"/>
  <c r="AJ172" i="12"/>
  <c r="AK172" i="12"/>
  <c r="AL172" i="12"/>
  <c r="Q173" i="12"/>
  <c r="R173" i="12"/>
  <c r="S173" i="12"/>
  <c r="T173" i="12"/>
  <c r="U173" i="12"/>
  <c r="V173" i="12"/>
  <c r="W173" i="12"/>
  <c r="X173" i="12"/>
  <c r="Y173" i="12"/>
  <c r="Z173" i="12"/>
  <c r="AA173" i="12"/>
  <c r="AB173" i="12"/>
  <c r="AC173" i="12"/>
  <c r="AD173" i="12"/>
  <c r="AE173" i="12"/>
  <c r="AF173" i="12"/>
  <c r="AG173" i="12"/>
  <c r="AH173" i="12"/>
  <c r="AI173" i="12"/>
  <c r="AJ173" i="12"/>
  <c r="AK173" i="12"/>
  <c r="AL173" i="12"/>
  <c r="Q174" i="12"/>
  <c r="R174" i="12"/>
  <c r="S174" i="12"/>
  <c r="T174" i="12"/>
  <c r="U174" i="12"/>
  <c r="V174" i="12"/>
  <c r="W174" i="12"/>
  <c r="X174" i="12"/>
  <c r="Y174" i="12"/>
  <c r="Z174" i="12"/>
  <c r="AA174" i="12"/>
  <c r="AB174" i="12"/>
  <c r="AC174" i="12"/>
  <c r="AD174" i="12"/>
  <c r="AE174" i="12"/>
  <c r="AF174" i="12"/>
  <c r="AG174" i="12"/>
  <c r="AH174" i="12"/>
  <c r="AI174" i="12"/>
  <c r="AJ174" i="12"/>
  <c r="AK174" i="12"/>
  <c r="AL174" i="12"/>
  <c r="Q175" i="12"/>
  <c r="R175" i="12"/>
  <c r="S175" i="12"/>
  <c r="T175" i="12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AJ175" i="12"/>
  <c r="AK175" i="12"/>
  <c r="AL175" i="12"/>
  <c r="Q176" i="12"/>
  <c r="R176" i="12"/>
  <c r="S176" i="12"/>
  <c r="T176" i="12"/>
  <c r="U176" i="12"/>
  <c r="V176" i="12"/>
  <c r="W176" i="12"/>
  <c r="X176" i="12"/>
  <c r="Y176" i="12"/>
  <c r="Z176" i="12"/>
  <c r="AA176" i="12"/>
  <c r="AB176" i="12"/>
  <c r="AC176" i="12"/>
  <c r="AD176" i="12"/>
  <c r="AE176" i="12"/>
  <c r="AF176" i="12"/>
  <c r="AG176" i="12"/>
  <c r="AH176" i="12"/>
  <c r="AI176" i="12"/>
  <c r="AJ176" i="12"/>
  <c r="AK176" i="12"/>
  <c r="AL176" i="12"/>
  <c r="Q177" i="12"/>
  <c r="R177" i="12"/>
  <c r="S177" i="12"/>
  <c r="T177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AJ177" i="12"/>
  <c r="AK177" i="12"/>
  <c r="AL177" i="12"/>
  <c r="Q178" i="12"/>
  <c r="R178" i="12"/>
  <c r="S178" i="12"/>
  <c r="T178" i="12"/>
  <c r="U178" i="12"/>
  <c r="V178" i="12"/>
  <c r="W178" i="12"/>
  <c r="X178" i="12"/>
  <c r="Y178" i="12"/>
  <c r="Z178" i="12"/>
  <c r="AA178" i="12"/>
  <c r="AB178" i="12"/>
  <c r="AC178" i="12"/>
  <c r="AD178" i="12"/>
  <c r="AE178" i="12"/>
  <c r="AF178" i="12"/>
  <c r="AG178" i="12"/>
  <c r="AH178" i="12"/>
  <c r="AI178" i="12"/>
  <c r="AJ178" i="12"/>
  <c r="AK178" i="12"/>
  <c r="AL178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L179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Q181" i="12"/>
  <c r="R181" i="12"/>
  <c r="S181" i="12"/>
  <c r="T181" i="12"/>
  <c r="U181" i="12"/>
  <c r="V181" i="12"/>
  <c r="W181" i="12"/>
  <c r="X181" i="12"/>
  <c r="Y181" i="12"/>
  <c r="Z181" i="12"/>
  <c r="AA181" i="12"/>
  <c r="AB181" i="12"/>
  <c r="AC181" i="12"/>
  <c r="AD181" i="12"/>
  <c r="AE181" i="12"/>
  <c r="AF181" i="12"/>
  <c r="AG181" i="12"/>
  <c r="AH181" i="12"/>
  <c r="AI181" i="12"/>
  <c r="AJ181" i="12"/>
  <c r="AK181" i="12"/>
  <c r="AL181" i="12"/>
  <c r="Q182" i="12"/>
  <c r="R182" i="12"/>
  <c r="S182" i="12"/>
  <c r="T182" i="12"/>
  <c r="U182" i="12"/>
  <c r="V182" i="12"/>
  <c r="W182" i="12"/>
  <c r="X182" i="12"/>
  <c r="Y182" i="12"/>
  <c r="Z182" i="12"/>
  <c r="AA182" i="12"/>
  <c r="AB182" i="12"/>
  <c r="AC182" i="12"/>
  <c r="AD182" i="12"/>
  <c r="AE182" i="12"/>
  <c r="AF182" i="12"/>
  <c r="AG182" i="12"/>
  <c r="AH182" i="12"/>
  <c r="AI182" i="12"/>
  <c r="AJ182" i="12"/>
  <c r="AK182" i="12"/>
  <c r="AL182" i="12"/>
  <c r="Q183" i="12"/>
  <c r="R183" i="12"/>
  <c r="S183" i="12"/>
  <c r="T183" i="12"/>
  <c r="U183" i="12"/>
  <c r="V183" i="12"/>
  <c r="W183" i="12"/>
  <c r="X183" i="12"/>
  <c r="Y183" i="12"/>
  <c r="Z183" i="12"/>
  <c r="AA183" i="12"/>
  <c r="AB183" i="12"/>
  <c r="AC183" i="12"/>
  <c r="AD183" i="12"/>
  <c r="AE183" i="12"/>
  <c r="AF183" i="12"/>
  <c r="AG183" i="12"/>
  <c r="AH183" i="12"/>
  <c r="AI183" i="12"/>
  <c r="AJ183" i="12"/>
  <c r="AK183" i="12"/>
  <c r="AL183" i="12"/>
  <c r="Q184" i="12"/>
  <c r="R184" i="12"/>
  <c r="S184" i="12"/>
  <c r="T184" i="12"/>
  <c r="U184" i="12"/>
  <c r="V184" i="12"/>
  <c r="W184" i="12"/>
  <c r="X184" i="12"/>
  <c r="Y184" i="12"/>
  <c r="Z184" i="12"/>
  <c r="AA184" i="12"/>
  <c r="AB184" i="12"/>
  <c r="AC184" i="12"/>
  <c r="AD184" i="12"/>
  <c r="AE184" i="12"/>
  <c r="AF184" i="12"/>
  <c r="AG184" i="12"/>
  <c r="AH184" i="12"/>
  <c r="AI184" i="12"/>
  <c r="AJ184" i="12"/>
  <c r="AK184" i="12"/>
  <c r="AL184" i="12"/>
  <c r="Q185" i="12"/>
  <c r="R185" i="12"/>
  <c r="S185" i="12"/>
  <c r="T185" i="12"/>
  <c r="U185" i="12"/>
  <c r="V185" i="12"/>
  <c r="W185" i="12"/>
  <c r="X185" i="12"/>
  <c r="Y185" i="12"/>
  <c r="Z185" i="12"/>
  <c r="AA185" i="12"/>
  <c r="AB185" i="12"/>
  <c r="AC185" i="12"/>
  <c r="AD185" i="12"/>
  <c r="AE185" i="12"/>
  <c r="AF185" i="12"/>
  <c r="AG185" i="12"/>
  <c r="AH185" i="12"/>
  <c r="AI185" i="12"/>
  <c r="AJ185" i="12"/>
  <c r="AK185" i="12"/>
  <c r="AL185" i="12"/>
  <c r="Q186" i="12"/>
  <c r="R186" i="12"/>
  <c r="S186" i="12"/>
  <c r="T186" i="12"/>
  <c r="U186" i="12"/>
  <c r="V186" i="12"/>
  <c r="W186" i="12"/>
  <c r="X186" i="12"/>
  <c r="Y186" i="12"/>
  <c r="Z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Q187" i="12"/>
  <c r="R187" i="12"/>
  <c r="S187" i="12"/>
  <c r="T187" i="12"/>
  <c r="U187" i="12"/>
  <c r="V187" i="12"/>
  <c r="W187" i="12"/>
  <c r="X187" i="12"/>
  <c r="Y187" i="12"/>
  <c r="Z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Q188" i="12"/>
  <c r="R188" i="12"/>
  <c r="S188" i="12"/>
  <c r="T188" i="12"/>
  <c r="U188" i="12"/>
  <c r="V188" i="12"/>
  <c r="W188" i="12"/>
  <c r="X188" i="12"/>
  <c r="Y188" i="12"/>
  <c r="Z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Q189" i="12"/>
  <c r="R189" i="12"/>
  <c r="S189" i="12"/>
  <c r="T189" i="12"/>
  <c r="U189" i="12"/>
  <c r="V189" i="12"/>
  <c r="W189" i="12"/>
  <c r="X189" i="12"/>
  <c r="Y189" i="12"/>
  <c r="Z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Q190" i="12"/>
  <c r="R190" i="12"/>
  <c r="S190" i="12"/>
  <c r="T190" i="12"/>
  <c r="U190" i="12"/>
  <c r="V190" i="12"/>
  <c r="W190" i="12"/>
  <c r="X190" i="12"/>
  <c r="Y190" i="12"/>
  <c r="Z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Q191" i="12"/>
  <c r="R191" i="12"/>
  <c r="S191" i="12"/>
  <c r="T191" i="12"/>
  <c r="U191" i="12"/>
  <c r="V191" i="12"/>
  <c r="W191" i="12"/>
  <c r="X191" i="12"/>
  <c r="Y191" i="12"/>
  <c r="Z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Q192" i="12"/>
  <c r="R192" i="12"/>
  <c r="S192" i="12"/>
  <c r="T192" i="12"/>
  <c r="U192" i="12"/>
  <c r="V192" i="12"/>
  <c r="W192" i="12"/>
  <c r="X192" i="12"/>
  <c r="Y192" i="12"/>
  <c r="Z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Q193" i="12"/>
  <c r="R193" i="12"/>
  <c r="S193" i="12"/>
  <c r="T193" i="12"/>
  <c r="U193" i="12"/>
  <c r="V193" i="12"/>
  <c r="W193" i="12"/>
  <c r="X193" i="12"/>
  <c r="Y193" i="12"/>
  <c r="Z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Q194" i="12"/>
  <c r="R194" i="12"/>
  <c r="S194" i="12"/>
  <c r="T194" i="12"/>
  <c r="U194" i="12"/>
  <c r="V194" i="12"/>
  <c r="W194" i="12"/>
  <c r="X194" i="12"/>
  <c r="Y194" i="12"/>
  <c r="Z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Q195" i="12"/>
  <c r="R195" i="12"/>
  <c r="S195" i="12"/>
  <c r="T195" i="12"/>
  <c r="U195" i="12"/>
  <c r="V195" i="12"/>
  <c r="W195" i="12"/>
  <c r="X195" i="12"/>
  <c r="Y195" i="12"/>
  <c r="Z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Q196" i="12"/>
  <c r="R196" i="12"/>
  <c r="S196" i="12"/>
  <c r="T196" i="12"/>
  <c r="U196" i="12"/>
  <c r="V196" i="12"/>
  <c r="W196" i="12"/>
  <c r="X196" i="12"/>
  <c r="Y196" i="12"/>
  <c r="Z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Q201" i="12"/>
  <c r="R201" i="12"/>
  <c r="S201" i="12"/>
  <c r="T201" i="12"/>
  <c r="U201" i="12"/>
  <c r="V201" i="12"/>
  <c r="W201" i="12"/>
  <c r="X201" i="12"/>
  <c r="Y201" i="12"/>
  <c r="Z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Q204" i="12"/>
  <c r="R204" i="12"/>
  <c r="S204" i="12"/>
  <c r="T204" i="12"/>
  <c r="U204" i="12"/>
  <c r="V204" i="12"/>
  <c r="W204" i="12"/>
  <c r="X204" i="12"/>
  <c r="Y204" i="12"/>
  <c r="Z204" i="12"/>
  <c r="AA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Q205" i="12"/>
  <c r="R205" i="12"/>
  <c r="S205" i="12"/>
  <c r="T205" i="12"/>
  <c r="U205" i="12"/>
  <c r="V205" i="12"/>
  <c r="W205" i="12"/>
  <c r="X205" i="12"/>
  <c r="Y205" i="12"/>
  <c r="Z205" i="12"/>
  <c r="AA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AL8" i="11" l="1"/>
  <c r="AM8" i="11"/>
  <c r="AL9" i="12"/>
  <c r="F10" i="12" l="1" a="1"/>
  <c r="F10" i="12" s="1"/>
  <c r="E2" i="11" a="1"/>
  <c r="E2" i="11" s="1"/>
  <c r="I7" i="12" a="1"/>
  <c r="B5" i="12" a="1"/>
  <c r="B5" i="12" s="1"/>
  <c r="B4" i="12" a="1"/>
  <c r="B4" i="12" s="1"/>
  <c r="E2" i="12" a="1"/>
  <c r="E2" i="12" s="1"/>
  <c r="H3" i="12" s="1"/>
  <c r="B2" i="12"/>
  <c r="B1" i="12"/>
  <c r="B5" i="11" a="1"/>
  <c r="B5" i="11" s="1"/>
  <c r="J7" i="11" a="1"/>
  <c r="J7" i="11" s="1"/>
  <c r="G9" i="11" a="1"/>
  <c r="G9" i="11" s="1"/>
  <c r="B4" i="11" a="1"/>
  <c r="B4" i="11" s="1"/>
  <c r="B2" i="11"/>
  <c r="B1" i="11"/>
  <c r="G10" i="12" a="1"/>
  <c r="H9" i="11" a="1"/>
  <c r="D1" i="10" a="1"/>
  <c r="F2" i="11" a="1"/>
  <c r="I13" i="11" l="1"/>
  <c r="D2" i="12" a="1"/>
  <c r="D2" i="12" s="1"/>
  <c r="F2" i="11"/>
  <c r="J3" i="11"/>
  <c r="H9" i="11"/>
  <c r="G10" i="12"/>
  <c r="I2" i="11"/>
  <c r="P6" i="12"/>
  <c r="X6" i="12"/>
  <c r="AF6" i="12"/>
  <c r="R6" i="12"/>
  <c r="Z6" i="12"/>
  <c r="AH6" i="12"/>
  <c r="AL8" i="12" a="1"/>
  <c r="AL8" i="12" s="1"/>
  <c r="AF8" i="12" a="1"/>
  <c r="AF8" i="12" s="1"/>
  <c r="AD6" i="12"/>
  <c r="AC8" i="12" a="1"/>
  <c r="AC8" i="12" s="1"/>
  <c r="W6" i="12"/>
  <c r="AH8" i="12" a="1"/>
  <c r="AH8" i="12" s="1"/>
  <c r="Q6" i="12"/>
  <c r="S6" i="12"/>
  <c r="AA6" i="12"/>
  <c r="AI6" i="12"/>
  <c r="T6" i="12"/>
  <c r="AB6" i="12"/>
  <c r="AJ6" i="12"/>
  <c r="AK8" i="12" a="1"/>
  <c r="AK8" i="12" s="1"/>
  <c r="AE8" i="12" a="1"/>
  <c r="AE8" i="12" s="1"/>
  <c r="V6" i="12"/>
  <c r="AI8" i="12" a="1"/>
  <c r="AI8" i="12" s="1"/>
  <c r="AE6" i="12"/>
  <c r="Y6" i="12"/>
  <c r="AG6" i="12"/>
  <c r="AG8" i="12" a="1"/>
  <c r="AG8" i="12" s="1"/>
  <c r="U6" i="12"/>
  <c r="AC6" i="12"/>
  <c r="AK6" i="12"/>
  <c r="AJ8" i="12" a="1"/>
  <c r="AJ8" i="12" s="1"/>
  <c r="AD8" i="12" a="1"/>
  <c r="AD8" i="12" s="1"/>
  <c r="AL6" i="12"/>
  <c r="AB8" i="12" a="1"/>
  <c r="AB8" i="12" s="1"/>
  <c r="I7" i="12"/>
  <c r="H2" i="12" s="1"/>
  <c r="W8" i="12" a="1"/>
  <c r="W8" i="12" s="1"/>
  <c r="Q8" i="12" a="1"/>
  <c r="Q8" i="12" s="1"/>
  <c r="T8" i="12" a="1"/>
  <c r="T8" i="12" s="1"/>
  <c r="Z8" i="12" a="1"/>
  <c r="Z8" i="12" s="1"/>
  <c r="K8" i="12" a="1"/>
  <c r="K8" i="12" s="1"/>
  <c r="K6" i="12" s="1"/>
  <c r="X8" i="12" a="1"/>
  <c r="X8" i="12" s="1"/>
  <c r="L8" i="12" a="1"/>
  <c r="L8" i="12" s="1"/>
  <c r="L6" i="12" s="1"/>
  <c r="R8" i="12" a="1"/>
  <c r="R8" i="12" s="1"/>
  <c r="Y8" i="12" a="1"/>
  <c r="Y8" i="12" s="1"/>
  <c r="M8" i="12" a="1"/>
  <c r="M8" i="12" s="1"/>
  <c r="M6" i="12" s="1"/>
  <c r="S8" i="12" a="1"/>
  <c r="S8" i="12" s="1"/>
  <c r="N8" i="12" a="1"/>
  <c r="N8" i="12" s="1"/>
  <c r="N6" i="12" s="1"/>
  <c r="U8" i="12" a="1"/>
  <c r="U8" i="12" s="1"/>
  <c r="O8" i="12" a="1"/>
  <c r="O8" i="12" s="1"/>
  <c r="O6" i="12" s="1"/>
  <c r="V8" i="12" a="1"/>
  <c r="V8" i="12" s="1"/>
  <c r="AA8" i="12" a="1"/>
  <c r="AA8" i="12" s="1"/>
  <c r="P8" i="12" a="1"/>
  <c r="P8" i="12" s="1"/>
  <c r="D2" i="11" a="1"/>
  <c r="D2" i="11" s="1"/>
  <c r="C2" i="12" a="1"/>
  <c r="J8" i="12" a="1"/>
  <c r="J8" i="12" s="1"/>
  <c r="J6" i="12" s="1"/>
  <c r="C2" i="11" a="1"/>
  <c r="C2" i="11" s="1"/>
  <c r="D1" i="10"/>
  <c r="F1" i="11"/>
  <c r="C1" i="10" a="1"/>
  <c r="A1" i="10" a="1"/>
  <c r="G1" i="10" a="1"/>
  <c r="B1" i="10" a="1"/>
  <c r="E1" i="10" a="1"/>
  <c r="F1" i="10" a="1"/>
  <c r="I3" i="11" l="1" a="1"/>
  <c r="I3" i="11" s="1"/>
  <c r="C2" i="12"/>
  <c r="I8" i="12" a="1"/>
  <c r="I8" i="12" s="1"/>
  <c r="I6" i="12" s="1"/>
  <c r="I4" i="12" s="1"/>
  <c r="G1" i="10"/>
  <c r="F1" i="10"/>
  <c r="E1" i="10"/>
  <c r="C1" i="10"/>
  <c r="B1" i="10"/>
  <c r="A1" i="10"/>
  <c r="H2" i="10" a="1"/>
  <c r="R10" i="11" l="1"/>
  <c r="Z10" i="11"/>
  <c r="AH10" i="11"/>
  <c r="L11" i="11"/>
  <c r="T11" i="11"/>
  <c r="AB11" i="11"/>
  <c r="AJ11" i="11"/>
  <c r="N12" i="11"/>
  <c r="V12" i="11"/>
  <c r="AD12" i="11"/>
  <c r="AL12" i="11"/>
  <c r="P13" i="11"/>
  <c r="X13" i="11"/>
  <c r="AF13" i="11"/>
  <c r="J14" i="11"/>
  <c r="R14" i="11"/>
  <c r="Z14" i="11"/>
  <c r="AH14" i="11"/>
  <c r="L15" i="11"/>
  <c r="T15" i="11"/>
  <c r="AB15" i="11"/>
  <c r="AJ15" i="11"/>
  <c r="N16" i="11"/>
  <c r="V16" i="11"/>
  <c r="AD16" i="11"/>
  <c r="AL16" i="11"/>
  <c r="P17" i="11"/>
  <c r="X17" i="11"/>
  <c r="AF17" i="11"/>
  <c r="J18" i="11"/>
  <c r="R18" i="11"/>
  <c r="Z18" i="11"/>
  <c r="AH18" i="11"/>
  <c r="L19" i="11"/>
  <c r="T19" i="11"/>
  <c r="AB19" i="11"/>
  <c r="AJ19" i="11"/>
  <c r="N20" i="11"/>
  <c r="V20" i="11"/>
  <c r="AD20" i="11"/>
  <c r="AL20" i="11"/>
  <c r="P21" i="11"/>
  <c r="X21" i="11"/>
  <c r="AF21" i="11"/>
  <c r="J22" i="11"/>
  <c r="R22" i="11"/>
  <c r="Z22" i="11"/>
  <c r="AH22" i="11"/>
  <c r="L23" i="11"/>
  <c r="T23" i="11"/>
  <c r="AB23" i="11"/>
  <c r="AJ23" i="11"/>
  <c r="N24" i="11"/>
  <c r="V24" i="11"/>
  <c r="AD24" i="11"/>
  <c r="AL24" i="11"/>
  <c r="P25" i="11"/>
  <c r="X25" i="11"/>
  <c r="AF25" i="11"/>
  <c r="J26" i="11"/>
  <c r="R26" i="11"/>
  <c r="Z26" i="11"/>
  <c r="AH26" i="11"/>
  <c r="L27" i="11"/>
  <c r="T27" i="11"/>
  <c r="AB27" i="11"/>
  <c r="AJ27" i="11"/>
  <c r="N28" i="11"/>
  <c r="K10" i="11"/>
  <c r="AI10" i="11"/>
  <c r="U11" i="11"/>
  <c r="AC11" i="11"/>
  <c r="AK11" i="11"/>
  <c r="O12" i="11"/>
  <c r="AE12" i="11"/>
  <c r="AM12" i="11"/>
  <c r="Q13" i="11"/>
  <c r="Y13" i="11"/>
  <c r="AG13" i="11"/>
  <c r="K14" i="11"/>
  <c r="S14" i="11"/>
  <c r="AA14" i="11"/>
  <c r="AI14" i="11"/>
  <c r="M15" i="11"/>
  <c r="U15" i="11"/>
  <c r="AC15" i="11"/>
  <c r="AK15" i="11"/>
  <c r="O16" i="11"/>
  <c r="W16" i="11"/>
  <c r="AE16" i="11"/>
  <c r="AM16" i="11"/>
  <c r="Q17" i="11"/>
  <c r="Y17" i="11"/>
  <c r="AG17" i="11"/>
  <c r="K18" i="11"/>
  <c r="S18" i="11"/>
  <c r="AA18" i="11"/>
  <c r="AI18" i="11"/>
  <c r="M19" i="11"/>
  <c r="U19" i="11"/>
  <c r="AC19" i="11"/>
  <c r="AK19" i="11"/>
  <c r="O20" i="11"/>
  <c r="W20" i="11"/>
  <c r="AE20" i="11"/>
  <c r="AM20" i="11"/>
  <c r="Q21" i="11"/>
  <c r="Y21" i="11"/>
  <c r="AG21" i="11"/>
  <c r="K22" i="11"/>
  <c r="S22" i="11"/>
  <c r="AA22" i="11"/>
  <c r="AI22" i="11"/>
  <c r="M23" i="11"/>
  <c r="U23" i="11"/>
  <c r="AC23" i="11"/>
  <c r="AK23" i="11"/>
  <c r="O24" i="11"/>
  <c r="W24" i="11"/>
  <c r="AE24" i="11"/>
  <c r="AM24" i="11"/>
  <c r="Q25" i="11"/>
  <c r="Y25" i="11"/>
  <c r="AG25" i="11"/>
  <c r="K26" i="11"/>
  <c r="S26" i="11"/>
  <c r="AA26" i="11"/>
  <c r="AI26" i="11"/>
  <c r="M27" i="11"/>
  <c r="U27" i="11"/>
  <c r="AC27" i="11"/>
  <c r="AK27" i="11"/>
  <c r="O28" i="11"/>
  <c r="W28" i="11"/>
  <c r="AE28" i="11"/>
  <c r="AM28" i="11"/>
  <c r="T10" i="11"/>
  <c r="AB10" i="11"/>
  <c r="AJ10" i="11"/>
  <c r="N11" i="11"/>
  <c r="AD11" i="11"/>
  <c r="AL11" i="11"/>
  <c r="P12" i="11"/>
  <c r="X12" i="11"/>
  <c r="AF12" i="11"/>
  <c r="J13" i="11"/>
  <c r="R13" i="11"/>
  <c r="Z13" i="11"/>
  <c r="AH13" i="11"/>
  <c r="L14" i="11"/>
  <c r="T14" i="11"/>
  <c r="AB14" i="11"/>
  <c r="AJ14" i="11"/>
  <c r="N15" i="11"/>
  <c r="V15" i="11"/>
  <c r="AD15" i="11"/>
  <c r="AL15" i="11"/>
  <c r="P16" i="11"/>
  <c r="X16" i="11"/>
  <c r="AF16" i="11"/>
  <c r="J17" i="11"/>
  <c r="R17" i="11"/>
  <c r="Z17" i="11"/>
  <c r="AH17" i="11"/>
  <c r="L18" i="11"/>
  <c r="T18" i="11"/>
  <c r="AB18" i="11"/>
  <c r="AJ18" i="11"/>
  <c r="N19" i="11"/>
  <c r="V19" i="11"/>
  <c r="AD19" i="11"/>
  <c r="AL19" i="11"/>
  <c r="P20" i="11"/>
  <c r="X20" i="11"/>
  <c r="AF20" i="11"/>
  <c r="J21" i="11"/>
  <c r="R21" i="11"/>
  <c r="Z21" i="11"/>
  <c r="AH21" i="11"/>
  <c r="L22" i="11"/>
  <c r="T22" i="11"/>
  <c r="AB22" i="11"/>
  <c r="AJ22" i="11"/>
  <c r="N23" i="11"/>
  <c r="V23" i="11"/>
  <c r="AD23" i="11"/>
  <c r="AL23" i="11"/>
  <c r="P24" i="11"/>
  <c r="X24" i="11"/>
  <c r="U10" i="11"/>
  <c r="AC10" i="11"/>
  <c r="AK10" i="11"/>
  <c r="O11" i="11"/>
  <c r="AE11" i="11"/>
  <c r="AM11" i="11"/>
  <c r="Q12" i="11"/>
  <c r="Y12" i="11"/>
  <c r="AG12" i="11"/>
  <c r="K13" i="11"/>
  <c r="S13" i="11"/>
  <c r="AA13" i="11"/>
  <c r="AI13" i="11"/>
  <c r="M14" i="11"/>
  <c r="U14" i="11"/>
  <c r="AC14" i="11"/>
  <c r="AK14" i="11"/>
  <c r="O15" i="11"/>
  <c r="W15" i="11"/>
  <c r="AE15" i="11"/>
  <c r="AM15" i="11"/>
  <c r="Q16" i="11"/>
  <c r="Y16" i="11"/>
  <c r="AG16" i="11"/>
  <c r="K17" i="11"/>
  <c r="S17" i="11"/>
  <c r="AA17" i="11"/>
  <c r="AI17" i="11"/>
  <c r="M18" i="11"/>
  <c r="U18" i="11"/>
  <c r="AC18" i="11"/>
  <c r="AK18" i="11"/>
  <c r="O19" i="11"/>
  <c r="W19" i="11"/>
  <c r="AE19" i="11"/>
  <c r="AM19" i="11"/>
  <c r="Q20" i="11"/>
  <c r="Y20" i="11"/>
  <c r="AG20" i="11"/>
  <c r="K21" i="11"/>
  <c r="S21" i="11"/>
  <c r="AA21" i="11"/>
  <c r="AI21" i="11"/>
  <c r="M22" i="11"/>
  <c r="U22" i="11"/>
  <c r="AC22" i="11"/>
  <c r="AK22" i="11"/>
  <c r="O23" i="11"/>
  <c r="W23" i="11"/>
  <c r="AE23" i="11"/>
  <c r="AM23" i="11"/>
  <c r="Q24" i="11"/>
  <c r="Y24" i="11"/>
  <c r="AG24" i="11"/>
  <c r="K25" i="11"/>
  <c r="S25" i="11"/>
  <c r="AA25" i="11"/>
  <c r="AI25" i="11"/>
  <c r="M26" i="11"/>
  <c r="U26" i="11"/>
  <c r="AC26" i="11"/>
  <c r="AK26" i="11"/>
  <c r="O27" i="11"/>
  <c r="W27" i="11"/>
  <c r="AE27" i="11"/>
  <c r="AM27" i="11"/>
  <c r="Q28" i="11"/>
  <c r="Y28" i="11"/>
  <c r="AG28" i="11"/>
  <c r="K29" i="11"/>
  <c r="S29" i="11"/>
  <c r="AA29" i="11"/>
  <c r="AI29" i="11"/>
  <c r="M30" i="11"/>
  <c r="U30" i="11"/>
  <c r="AC30" i="11"/>
  <c r="AK30" i="11"/>
  <c r="O31" i="11"/>
  <c r="W31" i="11"/>
  <c r="N10" i="11"/>
  <c r="V10" i="11"/>
  <c r="AD10" i="11"/>
  <c r="AL10" i="11"/>
  <c r="P11" i="11"/>
  <c r="X11" i="11"/>
  <c r="AF11" i="11"/>
  <c r="J12" i="11"/>
  <c r="R12" i="11"/>
  <c r="Z12" i="11"/>
  <c r="AH12" i="11"/>
  <c r="L13" i="11"/>
  <c r="T13" i="11"/>
  <c r="AB13" i="11"/>
  <c r="AJ13" i="11"/>
  <c r="N14" i="11"/>
  <c r="V14" i="11"/>
  <c r="AD14" i="11"/>
  <c r="AL14" i="11"/>
  <c r="P15" i="11"/>
  <c r="X15" i="11"/>
  <c r="AF15" i="11"/>
  <c r="J16" i="11"/>
  <c r="R16" i="11"/>
  <c r="Z16" i="11"/>
  <c r="AH16" i="11"/>
  <c r="L17" i="11"/>
  <c r="T17" i="11"/>
  <c r="AB17" i="11"/>
  <c r="AJ17" i="11"/>
  <c r="N18" i="11"/>
  <c r="V18" i="11"/>
  <c r="AD18" i="11"/>
  <c r="AL18" i="11"/>
  <c r="P19" i="11"/>
  <c r="X19" i="11"/>
  <c r="AF19" i="11"/>
  <c r="J20" i="11"/>
  <c r="R20" i="11"/>
  <c r="Z20" i="11"/>
  <c r="AH20" i="11"/>
  <c r="L21" i="11"/>
  <c r="T21" i="11"/>
  <c r="AB21" i="11"/>
  <c r="AJ21" i="11"/>
  <c r="N22" i="11"/>
  <c r="V22" i="11"/>
  <c r="AD22" i="11"/>
  <c r="AL22" i="11"/>
  <c r="P23" i="11"/>
  <c r="X23" i="11"/>
  <c r="AF23" i="11"/>
  <c r="J24" i="11"/>
  <c r="R24" i="11"/>
  <c r="Z24" i="11"/>
  <c r="AH24" i="11"/>
  <c r="L25" i="11"/>
  <c r="T25" i="11"/>
  <c r="AB25" i="11"/>
  <c r="AJ25" i="11"/>
  <c r="N26" i="11"/>
  <c r="V26" i="11"/>
  <c r="AD26" i="11"/>
  <c r="AL26" i="11"/>
  <c r="P27" i="11"/>
  <c r="X27" i="11"/>
  <c r="AF27" i="11"/>
  <c r="J28" i="11"/>
  <c r="R28" i="11"/>
  <c r="Z28" i="11"/>
  <c r="AH28" i="11"/>
  <c r="L29" i="11"/>
  <c r="T29" i="11"/>
  <c r="AB29" i="11"/>
  <c r="AJ29" i="11"/>
  <c r="N30" i="11"/>
  <c r="V30" i="11"/>
  <c r="AD30" i="11"/>
  <c r="AL30" i="11"/>
  <c r="P31" i="11"/>
  <c r="X31" i="11"/>
  <c r="AF31" i="11"/>
  <c r="J32" i="11"/>
  <c r="R32" i="11"/>
  <c r="Z32" i="11"/>
  <c r="O10" i="11"/>
  <c r="AE10" i="11"/>
  <c r="AM10" i="11"/>
  <c r="Q11" i="11"/>
  <c r="Y11" i="11"/>
  <c r="AG11" i="11"/>
  <c r="K12" i="11"/>
  <c r="S12" i="11"/>
  <c r="AA12" i="11"/>
  <c r="AI12" i="11"/>
  <c r="M13" i="11"/>
  <c r="U13" i="11"/>
  <c r="AC13" i="11"/>
  <c r="AK13" i="11"/>
  <c r="O14" i="11"/>
  <c r="W14" i="11"/>
  <c r="AE14" i="11"/>
  <c r="AM14" i="11"/>
  <c r="Q15" i="11"/>
  <c r="Y15" i="11"/>
  <c r="AG15" i="11"/>
  <c r="K16" i="11"/>
  <c r="S16" i="11"/>
  <c r="AA16" i="11"/>
  <c r="AI16" i="11"/>
  <c r="M17" i="11"/>
  <c r="U17" i="11"/>
  <c r="AC17" i="11"/>
  <c r="AK17" i="11"/>
  <c r="O18" i="11"/>
  <c r="W18" i="11"/>
  <c r="AE18" i="11"/>
  <c r="AM18" i="11"/>
  <c r="Q19" i="11"/>
  <c r="Y19" i="11"/>
  <c r="AG19" i="11"/>
  <c r="K20" i="11"/>
  <c r="S20" i="11"/>
  <c r="AA20" i="11"/>
  <c r="AI20" i="11"/>
  <c r="M21" i="11"/>
  <c r="U21" i="11"/>
  <c r="AC21" i="11"/>
  <c r="AK21" i="11"/>
  <c r="O22" i="11"/>
  <c r="W22" i="11"/>
  <c r="AE22" i="11"/>
  <c r="AM22" i="11"/>
  <c r="Q23" i="11"/>
  <c r="Y23" i="11"/>
  <c r="AG23" i="11"/>
  <c r="K24" i="11"/>
  <c r="S24" i="11"/>
  <c r="AA24" i="11"/>
  <c r="AI24" i="11"/>
  <c r="M25" i="11"/>
  <c r="U25" i="11"/>
  <c r="AC25" i="11"/>
  <c r="AK25" i="11"/>
  <c r="O26" i="11"/>
  <c r="W26" i="11"/>
  <c r="AE26" i="11"/>
  <c r="AM26" i="11"/>
  <c r="Q27" i="11"/>
  <c r="Y27" i="11"/>
  <c r="AG27" i="11"/>
  <c r="K28" i="11"/>
  <c r="S28" i="11"/>
  <c r="AA28" i="11"/>
  <c r="AI28" i="11"/>
  <c r="M29" i="11"/>
  <c r="U29" i="11"/>
  <c r="AC29" i="11"/>
  <c r="AK29" i="11"/>
  <c r="O30" i="11"/>
  <c r="W30" i="11"/>
  <c r="AE30" i="11"/>
  <c r="P10" i="11"/>
  <c r="X10" i="11"/>
  <c r="AF10" i="11"/>
  <c r="R11" i="11"/>
  <c r="Z11" i="11"/>
  <c r="AH11" i="11"/>
  <c r="L12" i="11"/>
  <c r="T12" i="11"/>
  <c r="AB12" i="11"/>
  <c r="AJ12" i="11"/>
  <c r="N13" i="11"/>
  <c r="V13" i="11"/>
  <c r="AD13" i="11"/>
  <c r="AL13" i="11"/>
  <c r="P14" i="11"/>
  <c r="X14" i="11"/>
  <c r="AF14" i="11"/>
  <c r="J15" i="11"/>
  <c r="R15" i="11"/>
  <c r="Z15" i="11"/>
  <c r="AH15" i="11"/>
  <c r="L16" i="11"/>
  <c r="T16" i="11"/>
  <c r="AB16" i="11"/>
  <c r="AJ16" i="11"/>
  <c r="N17" i="11"/>
  <c r="V17" i="11"/>
  <c r="AD17" i="11"/>
  <c r="AL17" i="11"/>
  <c r="P18" i="11"/>
  <c r="X18" i="11"/>
  <c r="AF18" i="11"/>
  <c r="J19" i="11"/>
  <c r="R19" i="11"/>
  <c r="Z19" i="11"/>
  <c r="AH19" i="11"/>
  <c r="L20" i="11"/>
  <c r="T20" i="11"/>
  <c r="AB20" i="11"/>
  <c r="AJ20" i="11"/>
  <c r="N21" i="11"/>
  <c r="V21" i="11"/>
  <c r="AD21" i="11"/>
  <c r="AL21" i="11"/>
  <c r="P22" i="11"/>
  <c r="X22" i="11"/>
  <c r="AF22" i="11"/>
  <c r="J23" i="11"/>
  <c r="R23" i="11"/>
  <c r="Z23" i="11"/>
  <c r="AH23" i="11"/>
  <c r="L24" i="11"/>
  <c r="T24" i="11"/>
  <c r="AB24" i="11"/>
  <c r="AJ24" i="11"/>
  <c r="N25" i="11"/>
  <c r="V25" i="11"/>
  <c r="AD25" i="11"/>
  <c r="AL25" i="11"/>
  <c r="P26" i="11"/>
  <c r="Q10" i="11"/>
  <c r="Y10" i="11"/>
  <c r="AG10" i="11"/>
  <c r="K11" i="11"/>
  <c r="S11" i="11"/>
  <c r="AI11" i="11"/>
  <c r="M12" i="11"/>
  <c r="U12" i="11"/>
  <c r="AC12" i="11"/>
  <c r="AK12" i="11"/>
  <c r="O13" i="11"/>
  <c r="W13" i="11"/>
  <c r="AE13" i="11"/>
  <c r="AM13" i="11"/>
  <c r="Q14" i="11"/>
  <c r="Y14" i="11"/>
  <c r="AG14" i="11"/>
  <c r="K15" i="11"/>
  <c r="S15" i="11"/>
  <c r="AA15" i="11"/>
  <c r="AI15" i="11"/>
  <c r="M16" i="11"/>
  <c r="U16" i="11"/>
  <c r="AC16" i="11"/>
  <c r="AK16" i="11"/>
  <c r="O17" i="11"/>
  <c r="W17" i="11"/>
  <c r="AE17" i="11"/>
  <c r="AM17" i="11"/>
  <c r="Q18" i="11"/>
  <c r="Y18" i="11"/>
  <c r="AG18" i="11"/>
  <c r="K19" i="11"/>
  <c r="S19" i="11"/>
  <c r="AA19" i="11"/>
  <c r="AI19" i="11"/>
  <c r="M20" i="11"/>
  <c r="U20" i="11"/>
  <c r="AC20" i="11"/>
  <c r="AK20" i="11"/>
  <c r="O21" i="11"/>
  <c r="W21" i="11"/>
  <c r="AE21" i="11"/>
  <c r="AM21" i="11"/>
  <c r="Q22" i="11"/>
  <c r="Y22" i="11"/>
  <c r="AG22" i="11"/>
  <c r="K23" i="11"/>
  <c r="S23" i="11"/>
  <c r="AA23" i="11"/>
  <c r="AI23" i="11"/>
  <c r="M24" i="11"/>
  <c r="U24" i="11"/>
  <c r="AC24" i="11"/>
  <c r="AK24" i="11"/>
  <c r="O25" i="11"/>
  <c r="AF24" i="11"/>
  <c r="L26" i="11"/>
  <c r="AJ26" i="11"/>
  <c r="AA27" i="11"/>
  <c r="T28" i="11"/>
  <c r="AJ28" i="11"/>
  <c r="R29" i="11"/>
  <c r="AF29" i="11"/>
  <c r="P30" i="11"/>
  <c r="AA30" i="11"/>
  <c r="J31" i="11"/>
  <c r="T31" i="11"/>
  <c r="AD31" i="11"/>
  <c r="AM31" i="11"/>
  <c r="S32" i="11"/>
  <c r="AB32" i="11"/>
  <c r="AJ32" i="11"/>
  <c r="N33" i="11"/>
  <c r="V33" i="11"/>
  <c r="AD33" i="11"/>
  <c r="AL33" i="11"/>
  <c r="P34" i="11"/>
  <c r="X34" i="11"/>
  <c r="AF34" i="11"/>
  <c r="J35" i="11"/>
  <c r="R35" i="11"/>
  <c r="Z35" i="11"/>
  <c r="AH35" i="11"/>
  <c r="L36" i="11"/>
  <c r="T36" i="11"/>
  <c r="AB36" i="11"/>
  <c r="AJ36" i="11"/>
  <c r="N37" i="11"/>
  <c r="V37" i="11"/>
  <c r="AD37" i="11"/>
  <c r="AL37" i="11"/>
  <c r="P38" i="11"/>
  <c r="X38" i="11"/>
  <c r="AF38" i="11"/>
  <c r="J39" i="11"/>
  <c r="R39" i="11"/>
  <c r="Z39" i="11"/>
  <c r="AH39" i="11"/>
  <c r="L40" i="11"/>
  <c r="T40" i="11"/>
  <c r="AB40" i="11"/>
  <c r="AJ40" i="11"/>
  <c r="N41" i="11"/>
  <c r="V41" i="11"/>
  <c r="AD41" i="11"/>
  <c r="AL41" i="11"/>
  <c r="P42" i="11"/>
  <c r="X42" i="11"/>
  <c r="AF42" i="11"/>
  <c r="J43" i="11"/>
  <c r="R43" i="11"/>
  <c r="Z43" i="11"/>
  <c r="AH43" i="11"/>
  <c r="L44" i="11"/>
  <c r="J25" i="11"/>
  <c r="Q26" i="11"/>
  <c r="J27" i="11"/>
  <c r="AD27" i="11"/>
  <c r="U28" i="11"/>
  <c r="AK28" i="11"/>
  <c r="V29" i="11"/>
  <c r="AG29" i="11"/>
  <c r="Q30" i="11"/>
  <c r="AB30" i="11"/>
  <c r="K31" i="11"/>
  <c r="U31" i="11"/>
  <c r="AE31" i="11"/>
  <c r="K32" i="11"/>
  <c r="T32" i="11"/>
  <c r="AC32" i="11"/>
  <c r="AK32" i="11"/>
  <c r="O33" i="11"/>
  <c r="W33" i="11"/>
  <c r="AE33" i="11"/>
  <c r="AM33" i="11"/>
  <c r="Q34" i="11"/>
  <c r="Y34" i="11"/>
  <c r="AG34" i="11"/>
  <c r="K35" i="11"/>
  <c r="S35" i="11"/>
  <c r="AA35" i="11"/>
  <c r="AI35" i="11"/>
  <c r="M36" i="11"/>
  <c r="U36" i="11"/>
  <c r="AC36" i="11"/>
  <c r="AK36" i="11"/>
  <c r="O37" i="11"/>
  <c r="W37" i="11"/>
  <c r="AE37" i="11"/>
  <c r="AM37" i="11"/>
  <c r="Q38" i="11"/>
  <c r="Y38" i="11"/>
  <c r="AG38" i="11"/>
  <c r="K39" i="11"/>
  <c r="S39" i="11"/>
  <c r="AA39" i="11"/>
  <c r="AI39" i="11"/>
  <c r="M40" i="11"/>
  <c r="U40" i="11"/>
  <c r="AC40" i="11"/>
  <c r="AK40" i="11"/>
  <c r="O41" i="11"/>
  <c r="W41" i="11"/>
  <c r="AE41" i="11"/>
  <c r="AM41" i="11"/>
  <c r="Q42" i="11"/>
  <c r="Y42" i="11"/>
  <c r="AG42" i="11"/>
  <c r="K43" i="11"/>
  <c r="S43" i="11"/>
  <c r="AA43" i="11"/>
  <c r="AI43" i="11"/>
  <c r="M44" i="11"/>
  <c r="U44" i="11"/>
  <c r="AC44" i="11"/>
  <c r="AK44" i="11"/>
  <c r="O45" i="11"/>
  <c r="W45" i="11"/>
  <c r="AE45" i="11"/>
  <c r="AM45" i="11"/>
  <c r="Q46" i="11"/>
  <c r="Y46" i="11"/>
  <c r="AG46" i="11"/>
  <c r="K47" i="11"/>
  <c r="S47" i="11"/>
  <c r="AA47" i="11"/>
  <c r="AI47" i="11"/>
  <c r="M48" i="11"/>
  <c r="U48" i="11"/>
  <c r="AC48" i="11"/>
  <c r="AK48" i="11"/>
  <c r="R25" i="11"/>
  <c r="T26" i="11"/>
  <c r="K27" i="11"/>
  <c r="AH27" i="11"/>
  <c r="V28" i="11"/>
  <c r="AL28" i="11"/>
  <c r="W29" i="11"/>
  <c r="AH29" i="11"/>
  <c r="R30" i="11"/>
  <c r="AF30" i="11"/>
  <c r="L31" i="11"/>
  <c r="V31" i="11"/>
  <c r="AG31" i="11"/>
  <c r="L32" i="11"/>
  <c r="U32" i="11"/>
  <c r="AD32" i="11"/>
  <c r="AL32" i="11"/>
  <c r="P33" i="11"/>
  <c r="X33" i="11"/>
  <c r="AF33" i="11"/>
  <c r="J34" i="11"/>
  <c r="R34" i="11"/>
  <c r="Z34" i="11"/>
  <c r="AH34" i="11"/>
  <c r="L35" i="11"/>
  <c r="T35" i="11"/>
  <c r="AB35" i="11"/>
  <c r="AJ35" i="11"/>
  <c r="N36" i="11"/>
  <c r="V36" i="11"/>
  <c r="AD36" i="11"/>
  <c r="AL36" i="11"/>
  <c r="P37" i="11"/>
  <c r="X37" i="11"/>
  <c r="AF37" i="11"/>
  <c r="J38" i="11"/>
  <c r="R38" i="11"/>
  <c r="Z38" i="11"/>
  <c r="AH38" i="11"/>
  <c r="L39" i="11"/>
  <c r="T39" i="11"/>
  <c r="AB39" i="11"/>
  <c r="AJ39" i="11"/>
  <c r="N40" i="11"/>
  <c r="V40" i="11"/>
  <c r="AD40" i="11"/>
  <c r="AL40" i="11"/>
  <c r="P41" i="11"/>
  <c r="X41" i="11"/>
  <c r="AF41" i="11"/>
  <c r="J42" i="11"/>
  <c r="R42" i="11"/>
  <c r="Z42" i="11"/>
  <c r="AH42" i="11"/>
  <c r="L43" i="11"/>
  <c r="T43" i="11"/>
  <c r="AB43" i="11"/>
  <c r="AJ43" i="11"/>
  <c r="N44" i="11"/>
  <c r="V44" i="11"/>
  <c r="AD44" i="11"/>
  <c r="AL44" i="11"/>
  <c r="P45" i="11"/>
  <c r="X45" i="11"/>
  <c r="AF45" i="11"/>
  <c r="J46" i="11"/>
  <c r="R46" i="11"/>
  <c r="Z46" i="11"/>
  <c r="AH46" i="11"/>
  <c r="L47" i="11"/>
  <c r="T47" i="11"/>
  <c r="AB47" i="11"/>
  <c r="AJ47" i="11"/>
  <c r="N48" i="11"/>
  <c r="V48" i="11"/>
  <c r="AD48" i="11"/>
  <c r="AL48" i="11"/>
  <c r="P49" i="11"/>
  <c r="X49" i="11"/>
  <c r="AF49" i="11"/>
  <c r="J50" i="11"/>
  <c r="R50" i="11"/>
  <c r="Z50" i="11"/>
  <c r="AH50" i="11"/>
  <c r="L51" i="11"/>
  <c r="W25" i="11"/>
  <c r="X26" i="11"/>
  <c r="N27" i="11"/>
  <c r="AI27" i="11"/>
  <c r="X28" i="11"/>
  <c r="J29" i="11"/>
  <c r="X29" i="11"/>
  <c r="AL29" i="11"/>
  <c r="S30" i="11"/>
  <c r="AG30" i="11"/>
  <c r="M31" i="11"/>
  <c r="Y31" i="11"/>
  <c r="AH31" i="11"/>
  <c r="M32" i="11"/>
  <c r="V32" i="11"/>
  <c r="AE32" i="11"/>
  <c r="AM32" i="11"/>
  <c r="Q33" i="11"/>
  <c r="Y33" i="11"/>
  <c r="AG33" i="11"/>
  <c r="K34" i="11"/>
  <c r="S34" i="11"/>
  <c r="AA34" i="11"/>
  <c r="AI34" i="11"/>
  <c r="M35" i="11"/>
  <c r="U35" i="11"/>
  <c r="AC35" i="11"/>
  <c r="AK35" i="11"/>
  <c r="O36" i="11"/>
  <c r="W36" i="11"/>
  <c r="AE36" i="11"/>
  <c r="AM36" i="11"/>
  <c r="Q37" i="11"/>
  <c r="Y37" i="11"/>
  <c r="AG37" i="11"/>
  <c r="K38" i="11"/>
  <c r="S38" i="11"/>
  <c r="AA38" i="11"/>
  <c r="AI38" i="11"/>
  <c r="M39" i="11"/>
  <c r="U39" i="11"/>
  <c r="AC39" i="11"/>
  <c r="AK39" i="11"/>
  <c r="O40" i="11"/>
  <c r="W40" i="11"/>
  <c r="AE40" i="11"/>
  <c r="AM40" i="11"/>
  <c r="Q41" i="11"/>
  <c r="Y41" i="11"/>
  <c r="AG41" i="11"/>
  <c r="K42" i="11"/>
  <c r="S42" i="11"/>
  <c r="AA42" i="11"/>
  <c r="AI42" i="11"/>
  <c r="M43" i="11"/>
  <c r="U43" i="11"/>
  <c r="AC43" i="11"/>
  <c r="AK43" i="11"/>
  <c r="O44" i="11"/>
  <c r="W44" i="11"/>
  <c r="AE44" i="11"/>
  <c r="AM44" i="11"/>
  <c r="Q45" i="11"/>
  <c r="Y45" i="11"/>
  <c r="AG45" i="11"/>
  <c r="K46" i="11"/>
  <c r="S46" i="11"/>
  <c r="AA46" i="11"/>
  <c r="AI46" i="11"/>
  <c r="M47" i="11"/>
  <c r="U47" i="11"/>
  <c r="AC47" i="11"/>
  <c r="AK47" i="11"/>
  <c r="O48" i="11"/>
  <c r="W48" i="11"/>
  <c r="Z25" i="11"/>
  <c r="Y26" i="11"/>
  <c r="R27" i="11"/>
  <c r="AL27" i="11"/>
  <c r="AB28" i="11"/>
  <c r="N29" i="11"/>
  <c r="Y29" i="11"/>
  <c r="AM29" i="11"/>
  <c r="T30" i="11"/>
  <c r="AH30" i="11"/>
  <c r="AE25" i="11"/>
  <c r="AB26" i="11"/>
  <c r="S27" i="11"/>
  <c r="L28" i="11"/>
  <c r="AC28" i="11"/>
  <c r="O29" i="11"/>
  <c r="Z29" i="11"/>
  <c r="J30" i="11"/>
  <c r="X30" i="11"/>
  <c r="AI30" i="11"/>
  <c r="Q31" i="11"/>
  <c r="AA31" i="11"/>
  <c r="AJ31" i="11"/>
  <c r="O32" i="11"/>
  <c r="X32" i="11"/>
  <c r="AG32" i="11"/>
  <c r="K33" i="11"/>
  <c r="S33" i="11"/>
  <c r="AA33" i="11"/>
  <c r="AI33" i="11"/>
  <c r="M34" i="11"/>
  <c r="U34" i="11"/>
  <c r="AC34" i="11"/>
  <c r="AK34" i="11"/>
  <c r="O35" i="11"/>
  <c r="W35" i="11"/>
  <c r="AE35" i="11"/>
  <c r="AM35" i="11"/>
  <c r="Q36" i="11"/>
  <c r="Y36" i="11"/>
  <c r="AG36" i="11"/>
  <c r="K37" i="11"/>
  <c r="S37" i="11"/>
  <c r="AA37" i="11"/>
  <c r="AI37" i="11"/>
  <c r="M38" i="11"/>
  <c r="U38" i="11"/>
  <c r="AC38" i="11"/>
  <c r="AK38" i="11"/>
  <c r="O39" i="11"/>
  <c r="W39" i="11"/>
  <c r="AE39" i="11"/>
  <c r="AM39" i="11"/>
  <c r="Q40" i="11"/>
  <c r="Y40" i="11"/>
  <c r="AG40" i="11"/>
  <c r="K41" i="11"/>
  <c r="S41" i="11"/>
  <c r="AA41" i="11"/>
  <c r="AI41" i="11"/>
  <c r="M42" i="11"/>
  <c r="U42" i="11"/>
  <c r="AC42" i="11"/>
  <c r="AK42" i="11"/>
  <c r="O43" i="11"/>
  <c r="W43" i="11"/>
  <c r="AE43" i="11"/>
  <c r="AM43" i="11"/>
  <c r="Q44" i="11"/>
  <c r="Y44" i="11"/>
  <c r="AG44" i="11"/>
  <c r="K45" i="11"/>
  <c r="AH25" i="11"/>
  <c r="AF26" i="11"/>
  <c r="V27" i="11"/>
  <c r="M28" i="11"/>
  <c r="AD28" i="11"/>
  <c r="P29" i="11"/>
  <c r="AD29" i="11"/>
  <c r="K30" i="11"/>
  <c r="Y30" i="11"/>
  <c r="AJ30" i="11"/>
  <c r="R31" i="11"/>
  <c r="AB31" i="11"/>
  <c r="AK31" i="11"/>
  <c r="P32" i="11"/>
  <c r="Y32" i="11"/>
  <c r="AH32" i="11"/>
  <c r="L33" i="11"/>
  <c r="T33" i="11"/>
  <c r="AB33" i="11"/>
  <c r="AJ33" i="11"/>
  <c r="N34" i="11"/>
  <c r="V34" i="11"/>
  <c r="AD34" i="11"/>
  <c r="AL34" i="11"/>
  <c r="P35" i="11"/>
  <c r="X35" i="11"/>
  <c r="AF35" i="11"/>
  <c r="J36" i="11"/>
  <c r="R36" i="11"/>
  <c r="Z36" i="11"/>
  <c r="AH36" i="11"/>
  <c r="L37" i="11"/>
  <c r="T37" i="11"/>
  <c r="AB37" i="11"/>
  <c r="AJ37" i="11"/>
  <c r="N38" i="11"/>
  <c r="V38" i="11"/>
  <c r="AD38" i="11"/>
  <c r="AL38" i="11"/>
  <c r="P39" i="11"/>
  <c r="X39" i="11"/>
  <c r="AF39" i="11"/>
  <c r="J40" i="11"/>
  <c r="R40" i="11"/>
  <c r="Z40" i="11"/>
  <c r="AH40" i="11"/>
  <c r="L41" i="11"/>
  <c r="T41" i="11"/>
  <c r="AB41" i="11"/>
  <c r="AJ41" i="11"/>
  <c r="N42" i="11"/>
  <c r="V42" i="11"/>
  <c r="AD42" i="11"/>
  <c r="AL42" i="11"/>
  <c r="P43" i="11"/>
  <c r="X43" i="11"/>
  <c r="AF43" i="11"/>
  <c r="J44" i="11"/>
  <c r="R44" i="11"/>
  <c r="Z44" i="11"/>
  <c r="AH44" i="11"/>
  <c r="L45" i="11"/>
  <c r="T45" i="11"/>
  <c r="AB45" i="11"/>
  <c r="AJ45" i="11"/>
  <c r="N46" i="11"/>
  <c r="V46" i="11"/>
  <c r="AD46" i="11"/>
  <c r="AL46" i="11"/>
  <c r="P47" i="11"/>
  <c r="X47" i="11"/>
  <c r="AF47" i="11"/>
  <c r="AM25" i="11"/>
  <c r="Z30" i="11"/>
  <c r="N32" i="11"/>
  <c r="R33" i="11"/>
  <c r="T34" i="11"/>
  <c r="V35" i="11"/>
  <c r="X36" i="11"/>
  <c r="Z37" i="11"/>
  <c r="AB38" i="11"/>
  <c r="AD39" i="11"/>
  <c r="AF40" i="11"/>
  <c r="AH41" i="11"/>
  <c r="AJ42" i="11"/>
  <c r="AL43" i="11"/>
  <c r="AF44" i="11"/>
  <c r="U45" i="11"/>
  <c r="AK45" i="11"/>
  <c r="W46" i="11"/>
  <c r="AM46" i="11"/>
  <c r="Y47" i="11"/>
  <c r="J48" i="11"/>
  <c r="X48" i="11"/>
  <c r="AH48" i="11"/>
  <c r="N49" i="11"/>
  <c r="W49" i="11"/>
  <c r="AG49" i="11"/>
  <c r="L50" i="11"/>
  <c r="U50" i="11"/>
  <c r="AD50" i="11"/>
  <c r="AM50" i="11"/>
  <c r="R51" i="11"/>
  <c r="Z51" i="11"/>
  <c r="AH51" i="11"/>
  <c r="L52" i="11"/>
  <c r="T52" i="11"/>
  <c r="AB52" i="11"/>
  <c r="AJ52" i="11"/>
  <c r="N53" i="11"/>
  <c r="V53" i="11"/>
  <c r="AD53" i="11"/>
  <c r="AL53" i="11"/>
  <c r="P54" i="11"/>
  <c r="X54" i="11"/>
  <c r="AF54" i="11"/>
  <c r="J55" i="11"/>
  <c r="R55" i="11"/>
  <c r="Z55" i="11"/>
  <c r="AH55" i="11"/>
  <c r="L56" i="11"/>
  <c r="T56" i="11"/>
  <c r="AB56" i="11"/>
  <c r="AJ56" i="11"/>
  <c r="N57" i="11"/>
  <c r="V57" i="11"/>
  <c r="AD57" i="11"/>
  <c r="AL57" i="11"/>
  <c r="P58" i="11"/>
  <c r="X58" i="11"/>
  <c r="AF58" i="11"/>
  <c r="J59" i="11"/>
  <c r="R59" i="11"/>
  <c r="Z59" i="11"/>
  <c r="AH59" i="11"/>
  <c r="L60" i="11"/>
  <c r="T60" i="11"/>
  <c r="AB60" i="11"/>
  <c r="AJ60" i="11"/>
  <c r="N61" i="11"/>
  <c r="V61" i="11"/>
  <c r="AD61" i="11"/>
  <c r="AL61" i="11"/>
  <c r="P62" i="11"/>
  <c r="X62" i="11"/>
  <c r="AF62" i="11"/>
  <c r="J63" i="11"/>
  <c r="R63" i="11"/>
  <c r="Z63" i="11"/>
  <c r="AH63" i="11"/>
  <c r="L64" i="11"/>
  <c r="AG26" i="11"/>
  <c r="AM30" i="11"/>
  <c r="Q32" i="11"/>
  <c r="U33" i="11"/>
  <c r="W34" i="11"/>
  <c r="Y35" i="11"/>
  <c r="AA36" i="11"/>
  <c r="AC37" i="11"/>
  <c r="AE38" i="11"/>
  <c r="AG39" i="11"/>
  <c r="AI40" i="11"/>
  <c r="AK41" i="11"/>
  <c r="AM42" i="11"/>
  <c r="K44" i="11"/>
  <c r="AI44" i="11"/>
  <c r="V45" i="11"/>
  <c r="AL45" i="11"/>
  <c r="X46" i="11"/>
  <c r="J47" i="11"/>
  <c r="Z47" i="11"/>
  <c r="K48" i="11"/>
  <c r="Y48" i="11"/>
  <c r="AI48" i="11"/>
  <c r="O49" i="11"/>
  <c r="Y49" i="11"/>
  <c r="AH49" i="11"/>
  <c r="M50" i="11"/>
  <c r="V50" i="11"/>
  <c r="AE50" i="11"/>
  <c r="J51" i="11"/>
  <c r="S51" i="11"/>
  <c r="AA51" i="11"/>
  <c r="AI51" i="11"/>
  <c r="M52" i="11"/>
  <c r="U52" i="11"/>
  <c r="AC52" i="11"/>
  <c r="AK52" i="11"/>
  <c r="O53" i="11"/>
  <c r="W53" i="11"/>
  <c r="AE53" i="11"/>
  <c r="AM53" i="11"/>
  <c r="Q54" i="11"/>
  <c r="Y54" i="11"/>
  <c r="AG54" i="11"/>
  <c r="K55" i="11"/>
  <c r="S55" i="11"/>
  <c r="AA55" i="11"/>
  <c r="AI55" i="11"/>
  <c r="M56" i="11"/>
  <c r="U56" i="11"/>
  <c r="AC56" i="11"/>
  <c r="AK56" i="11"/>
  <c r="O57" i="11"/>
  <c r="W57" i="11"/>
  <c r="AE57" i="11"/>
  <c r="AM57" i="11"/>
  <c r="Q58" i="11"/>
  <c r="Y58" i="11"/>
  <c r="AG58" i="11"/>
  <c r="K59" i="11"/>
  <c r="S59" i="11"/>
  <c r="AA59" i="11"/>
  <c r="AI59" i="11"/>
  <c r="M60" i="11"/>
  <c r="U60" i="11"/>
  <c r="AC60" i="11"/>
  <c r="AK60" i="11"/>
  <c r="O61" i="11"/>
  <c r="W61" i="11"/>
  <c r="AE61" i="11"/>
  <c r="AM61" i="11"/>
  <c r="Q62" i="11"/>
  <c r="Y62" i="11"/>
  <c r="AG62" i="11"/>
  <c r="K63" i="11"/>
  <c r="S63" i="11"/>
  <c r="AA63" i="11"/>
  <c r="AI63" i="11"/>
  <c r="M64" i="11"/>
  <c r="U64" i="11"/>
  <c r="AC64" i="11"/>
  <c r="AK64" i="11"/>
  <c r="O65" i="11"/>
  <c r="W65" i="11"/>
  <c r="AE65" i="11"/>
  <c r="Z27" i="11"/>
  <c r="N31" i="11"/>
  <c r="W32" i="11"/>
  <c r="Z33" i="11"/>
  <c r="AB34" i="11"/>
  <c r="AD35" i="11"/>
  <c r="AF36" i="11"/>
  <c r="AH37" i="11"/>
  <c r="AJ38" i="11"/>
  <c r="AL39" i="11"/>
  <c r="J41" i="11"/>
  <c r="L42" i="11"/>
  <c r="N43" i="11"/>
  <c r="P44" i="11"/>
  <c r="AJ44" i="11"/>
  <c r="Z45" i="11"/>
  <c r="L46" i="11"/>
  <c r="AB46" i="11"/>
  <c r="N47" i="11"/>
  <c r="AD47" i="11"/>
  <c r="L48" i="11"/>
  <c r="Z48" i="11"/>
  <c r="AJ48" i="11"/>
  <c r="Q49" i="11"/>
  <c r="Z49" i="11"/>
  <c r="AI49" i="11"/>
  <c r="N50" i="11"/>
  <c r="W50" i="11"/>
  <c r="AF50" i="11"/>
  <c r="K51" i="11"/>
  <c r="T51" i="11"/>
  <c r="AB51" i="11"/>
  <c r="AJ51" i="11"/>
  <c r="N52" i="11"/>
  <c r="V52" i="11"/>
  <c r="AD52" i="11"/>
  <c r="AL52" i="11"/>
  <c r="P53" i="11"/>
  <c r="X53" i="11"/>
  <c r="AF53" i="11"/>
  <c r="J54" i="11"/>
  <c r="R54" i="11"/>
  <c r="Z54" i="11"/>
  <c r="AH54" i="11"/>
  <c r="L55" i="11"/>
  <c r="T55" i="11"/>
  <c r="AB55" i="11"/>
  <c r="AJ55" i="11"/>
  <c r="N56" i="11"/>
  <c r="V56" i="11"/>
  <c r="AD56" i="11"/>
  <c r="AL56" i="11"/>
  <c r="P57" i="11"/>
  <c r="X57" i="11"/>
  <c r="AF57" i="11"/>
  <c r="J58" i="11"/>
  <c r="R58" i="11"/>
  <c r="Z58" i="11"/>
  <c r="AH58" i="11"/>
  <c r="L59" i="11"/>
  <c r="T59" i="11"/>
  <c r="AB59" i="11"/>
  <c r="AJ59" i="11"/>
  <c r="N60" i="11"/>
  <c r="V60" i="11"/>
  <c r="AD60" i="11"/>
  <c r="AL60" i="11"/>
  <c r="P61" i="11"/>
  <c r="X61" i="11"/>
  <c r="AF61" i="11"/>
  <c r="J62" i="11"/>
  <c r="R62" i="11"/>
  <c r="Z62" i="11"/>
  <c r="AH62" i="11"/>
  <c r="L63" i="11"/>
  <c r="T63" i="11"/>
  <c r="AB63" i="11"/>
  <c r="AJ63" i="11"/>
  <c r="N64" i="11"/>
  <c r="V64" i="11"/>
  <c r="AD64" i="11"/>
  <c r="AL64" i="11"/>
  <c r="P65" i="11"/>
  <c r="X65" i="11"/>
  <c r="AF65" i="11"/>
  <c r="J66" i="11"/>
  <c r="P28" i="11"/>
  <c r="S31" i="11"/>
  <c r="AA32" i="11"/>
  <c r="AC33" i="11"/>
  <c r="AE34" i="11"/>
  <c r="AG35" i="11"/>
  <c r="AI36" i="11"/>
  <c r="AK37" i="11"/>
  <c r="AM38" i="11"/>
  <c r="K40" i="11"/>
  <c r="M41" i="11"/>
  <c r="O42" i="11"/>
  <c r="Q43" i="11"/>
  <c r="S44" i="11"/>
  <c r="J45" i="11"/>
  <c r="AA45" i="11"/>
  <c r="M46" i="11"/>
  <c r="AC46" i="11"/>
  <c r="O47" i="11"/>
  <c r="AE47" i="11"/>
  <c r="P48" i="11"/>
  <c r="AA48" i="11"/>
  <c r="AM48" i="11"/>
  <c r="R49" i="11"/>
  <c r="AA49" i="11"/>
  <c r="AJ49" i="11"/>
  <c r="O50" i="11"/>
  <c r="X50" i="11"/>
  <c r="AG50" i="11"/>
  <c r="M51" i="11"/>
  <c r="U51" i="11"/>
  <c r="AC51" i="11"/>
  <c r="AK51" i="11"/>
  <c r="O52" i="11"/>
  <c r="W52" i="11"/>
  <c r="AE52" i="11"/>
  <c r="AM52" i="11"/>
  <c r="Q53" i="11"/>
  <c r="Y53" i="11"/>
  <c r="AG53" i="11"/>
  <c r="K54" i="11"/>
  <c r="S54" i="11"/>
  <c r="AA54" i="11"/>
  <c r="AI54" i="11"/>
  <c r="M55" i="11"/>
  <c r="U55" i="11"/>
  <c r="AC55" i="11"/>
  <c r="AK55" i="11"/>
  <c r="O56" i="11"/>
  <c r="W56" i="11"/>
  <c r="AE56" i="11"/>
  <c r="AM56" i="11"/>
  <c r="Q57" i="11"/>
  <c r="Y57" i="11"/>
  <c r="AG57" i="11"/>
  <c r="K58" i="11"/>
  <c r="S58" i="11"/>
  <c r="AA58" i="11"/>
  <c r="AI58" i="11"/>
  <c r="M59" i="11"/>
  <c r="U59" i="11"/>
  <c r="AC59" i="11"/>
  <c r="AK59" i="11"/>
  <c r="O60" i="11"/>
  <c r="W60" i="11"/>
  <c r="AE60" i="11"/>
  <c r="AM60" i="11"/>
  <c r="Q61" i="11"/>
  <c r="Y61" i="11"/>
  <c r="AG61" i="11"/>
  <c r="K62" i="11"/>
  <c r="S62" i="11"/>
  <c r="AA62" i="11"/>
  <c r="AI62" i="11"/>
  <c r="M63" i="11"/>
  <c r="U63" i="11"/>
  <c r="AC63" i="11"/>
  <c r="AK63" i="11"/>
  <c r="O64" i="11"/>
  <c r="W64" i="11"/>
  <c r="AE64" i="11"/>
  <c r="AM64" i="11"/>
  <c r="AF28" i="11"/>
  <c r="Z31" i="11"/>
  <c r="AF32" i="11"/>
  <c r="AH33" i="11"/>
  <c r="AJ34" i="11"/>
  <c r="AL35" i="11"/>
  <c r="J37" i="11"/>
  <c r="L38" i="11"/>
  <c r="N39" i="11"/>
  <c r="P40" i="11"/>
  <c r="R41" i="11"/>
  <c r="T42" i="11"/>
  <c r="V43" i="11"/>
  <c r="T44" i="11"/>
  <c r="M45" i="11"/>
  <c r="AC45" i="11"/>
  <c r="O46" i="11"/>
  <c r="AE46" i="11"/>
  <c r="Q47" i="11"/>
  <c r="AG47" i="11"/>
  <c r="Q48" i="11"/>
  <c r="AB48" i="11"/>
  <c r="J49" i="11"/>
  <c r="S49" i="11"/>
  <c r="AB49" i="11"/>
  <c r="AK49" i="11"/>
  <c r="P50" i="11"/>
  <c r="Y50" i="11"/>
  <c r="AI50" i="11"/>
  <c r="N51" i="11"/>
  <c r="V51" i="11"/>
  <c r="AD51" i="11"/>
  <c r="AL51" i="11"/>
  <c r="P52" i="11"/>
  <c r="X52" i="11"/>
  <c r="AF52" i="11"/>
  <c r="J53" i="11"/>
  <c r="R53" i="11"/>
  <c r="Z53" i="11"/>
  <c r="AH53" i="11"/>
  <c r="L54" i="11"/>
  <c r="T54" i="11"/>
  <c r="AB54" i="11"/>
  <c r="AJ54" i="11"/>
  <c r="N55" i="11"/>
  <c r="V55" i="11"/>
  <c r="AD55" i="11"/>
  <c r="AL55" i="11"/>
  <c r="P56" i="11"/>
  <c r="X56" i="11"/>
  <c r="AF56" i="11"/>
  <c r="J57" i="11"/>
  <c r="R57" i="11"/>
  <c r="Z57" i="11"/>
  <c r="AH57" i="11"/>
  <c r="L58" i="11"/>
  <c r="T58" i="11"/>
  <c r="AB58" i="11"/>
  <c r="AJ58" i="11"/>
  <c r="N59" i="11"/>
  <c r="V59" i="11"/>
  <c r="AD59" i="11"/>
  <c r="AL59" i="11"/>
  <c r="P60" i="11"/>
  <c r="X60" i="11"/>
  <c r="AF60" i="11"/>
  <c r="J61" i="11"/>
  <c r="R61" i="11"/>
  <c r="Z61" i="11"/>
  <c r="AH61" i="11"/>
  <c r="L62" i="11"/>
  <c r="T62" i="11"/>
  <c r="AB62" i="11"/>
  <c r="AJ62" i="11"/>
  <c r="N63" i="11"/>
  <c r="V63" i="11"/>
  <c r="AD63" i="11"/>
  <c r="AL63" i="11"/>
  <c r="P64" i="11"/>
  <c r="X64" i="11"/>
  <c r="AF64" i="11"/>
  <c r="J65" i="11"/>
  <c r="R65" i="11"/>
  <c r="Z65" i="11"/>
  <c r="AH65" i="11"/>
  <c r="L66" i="11"/>
  <c r="T66" i="11"/>
  <c r="AB66" i="11"/>
  <c r="AJ66" i="11"/>
  <c r="Q29" i="11"/>
  <c r="AC31" i="11"/>
  <c r="AI32" i="11"/>
  <c r="AK33" i="11"/>
  <c r="AM34" i="11"/>
  <c r="K36" i="11"/>
  <c r="M37" i="11"/>
  <c r="O38" i="11"/>
  <c r="Q39" i="11"/>
  <c r="S40" i="11"/>
  <c r="U41" i="11"/>
  <c r="W42" i="11"/>
  <c r="Y43" i="11"/>
  <c r="X44" i="11"/>
  <c r="N45" i="11"/>
  <c r="AD45" i="11"/>
  <c r="P46" i="11"/>
  <c r="AF46" i="11"/>
  <c r="R47" i="11"/>
  <c r="AH47" i="11"/>
  <c r="R48" i="11"/>
  <c r="AE48" i="11"/>
  <c r="K49" i="11"/>
  <c r="T49" i="11"/>
  <c r="AC49" i="11"/>
  <c r="AL49" i="11"/>
  <c r="Q50" i="11"/>
  <c r="AA50" i="11"/>
  <c r="AJ50" i="11"/>
  <c r="O51" i="11"/>
  <c r="W51" i="11"/>
  <c r="AE51" i="11"/>
  <c r="AM51" i="11"/>
  <c r="Q52" i="11"/>
  <c r="Y52" i="11"/>
  <c r="AG52" i="11"/>
  <c r="K53" i="11"/>
  <c r="S53" i="11"/>
  <c r="AA53" i="11"/>
  <c r="AI53" i="11"/>
  <c r="M54" i="11"/>
  <c r="U54" i="11"/>
  <c r="AC54" i="11"/>
  <c r="AK54" i="11"/>
  <c r="O55" i="11"/>
  <c r="W55" i="11"/>
  <c r="AE55" i="11"/>
  <c r="AM55" i="11"/>
  <c r="Q56" i="11"/>
  <c r="Y56" i="11"/>
  <c r="AG56" i="11"/>
  <c r="K57" i="11"/>
  <c r="S57" i="11"/>
  <c r="AA57" i="11"/>
  <c r="AI57" i="11"/>
  <c r="M58" i="11"/>
  <c r="U58" i="11"/>
  <c r="AC58" i="11"/>
  <c r="AK58" i="11"/>
  <c r="O59" i="11"/>
  <c r="W59" i="11"/>
  <c r="AE59" i="11"/>
  <c r="AM59" i="11"/>
  <c r="Q60" i="11"/>
  <c r="Y60" i="11"/>
  <c r="AG60" i="11"/>
  <c r="K61" i="11"/>
  <c r="S61" i="11"/>
  <c r="AA61" i="11"/>
  <c r="AI61" i="11"/>
  <c r="M62" i="11"/>
  <c r="U62" i="11"/>
  <c r="AC62" i="11"/>
  <c r="AK62" i="11"/>
  <c r="O63" i="11"/>
  <c r="W63" i="11"/>
  <c r="AE63" i="11"/>
  <c r="AM63" i="11"/>
  <c r="Q64" i="11"/>
  <c r="Y64" i="11"/>
  <c r="AG64" i="11"/>
  <c r="K65" i="11"/>
  <c r="S65" i="11"/>
  <c r="AA65" i="11"/>
  <c r="AE29" i="11"/>
  <c r="AI31" i="11"/>
  <c r="J33" i="11"/>
  <c r="L34" i="11"/>
  <c r="N35" i="11"/>
  <c r="P36" i="11"/>
  <c r="R37" i="11"/>
  <c r="T38" i="11"/>
  <c r="V39" i="11"/>
  <c r="X40" i="11"/>
  <c r="Z41" i="11"/>
  <c r="AB42" i="11"/>
  <c r="AD43" i="11"/>
  <c r="AA44" i="11"/>
  <c r="R45" i="11"/>
  <c r="AH45" i="11"/>
  <c r="T46" i="11"/>
  <c r="AJ46" i="11"/>
  <c r="V47" i="11"/>
  <c r="AL47" i="11"/>
  <c r="S48" i="11"/>
  <c r="AF48" i="11"/>
  <c r="L49" i="11"/>
  <c r="U49" i="11"/>
  <c r="AD49" i="11"/>
  <c r="AM49" i="11"/>
  <c r="S50" i="11"/>
  <c r="AB50" i="11"/>
  <c r="AK50" i="11"/>
  <c r="P51" i="11"/>
  <c r="X51" i="11"/>
  <c r="AF51" i="11"/>
  <c r="J52" i="11"/>
  <c r="R52" i="11"/>
  <c r="Z52" i="11"/>
  <c r="AH52" i="11"/>
  <c r="L53" i="11"/>
  <c r="T53" i="11"/>
  <c r="AB53" i="11"/>
  <c r="AJ53" i="11"/>
  <c r="N54" i="11"/>
  <c r="V54" i="11"/>
  <c r="AD54" i="11"/>
  <c r="AL54" i="11"/>
  <c r="P55" i="11"/>
  <c r="X55" i="11"/>
  <c r="AF55" i="11"/>
  <c r="J56" i="11"/>
  <c r="R56" i="11"/>
  <c r="Z56" i="11"/>
  <c r="AH56" i="11"/>
  <c r="L57" i="11"/>
  <c r="T57" i="11"/>
  <c r="AB57" i="11"/>
  <c r="AJ57" i="11"/>
  <c r="N58" i="11"/>
  <c r="V58" i="11"/>
  <c r="AD58" i="11"/>
  <c r="AL58" i="11"/>
  <c r="P59" i="11"/>
  <c r="X59" i="11"/>
  <c r="AF59" i="11"/>
  <c r="J60" i="11"/>
  <c r="R60" i="11"/>
  <c r="Z60" i="11"/>
  <c r="AH60" i="11"/>
  <c r="L61" i="11"/>
  <c r="T61" i="11"/>
  <c r="AB61" i="11"/>
  <c r="AJ61" i="11"/>
  <c r="N62" i="11"/>
  <c r="V62" i="11"/>
  <c r="AD62" i="11"/>
  <c r="AL62" i="11"/>
  <c r="P63" i="11"/>
  <c r="X63" i="11"/>
  <c r="AF63" i="11"/>
  <c r="J64" i="11"/>
  <c r="R64" i="11"/>
  <c r="Z64" i="11"/>
  <c r="AH64" i="11"/>
  <c r="L65" i="11"/>
  <c r="T65" i="11"/>
  <c r="AB65" i="11"/>
  <c r="L30" i="11"/>
  <c r="AL31" i="11"/>
  <c r="M33" i="11"/>
  <c r="O34" i="11"/>
  <c r="Q35" i="11"/>
  <c r="S36" i="11"/>
  <c r="U37" i="11"/>
  <c r="W38" i="11"/>
  <c r="Y39" i="11"/>
  <c r="AA40" i="11"/>
  <c r="AC41" i="11"/>
  <c r="AE42" i="11"/>
  <c r="AG43" i="11"/>
  <c r="AB44" i="11"/>
  <c r="S45" i="11"/>
  <c r="AI45" i="11"/>
  <c r="U46" i="11"/>
  <c r="AK46" i="11"/>
  <c r="W47" i="11"/>
  <c r="AM47" i="11"/>
  <c r="T48" i="11"/>
  <c r="AG48" i="11"/>
  <c r="M49" i="11"/>
  <c r="V49" i="11"/>
  <c r="AE49" i="11"/>
  <c r="K50" i="11"/>
  <c r="T50" i="11"/>
  <c r="AC50" i="11"/>
  <c r="AL50" i="11"/>
  <c r="Q51" i="11"/>
  <c r="Y51" i="11"/>
  <c r="AG51" i="11"/>
  <c r="K52" i="11"/>
  <c r="S52" i="11"/>
  <c r="AA52" i="11"/>
  <c r="AI52" i="11"/>
  <c r="M53" i="11"/>
  <c r="U53" i="11"/>
  <c r="AC53" i="11"/>
  <c r="AK53" i="11"/>
  <c r="O54" i="11"/>
  <c r="W54" i="11"/>
  <c r="AE54" i="11"/>
  <c r="AM54" i="11"/>
  <c r="Q55" i="11"/>
  <c r="Y55" i="11"/>
  <c r="AG55" i="11"/>
  <c r="K56" i="11"/>
  <c r="S56" i="11"/>
  <c r="AA56" i="11"/>
  <c r="AI56" i="11"/>
  <c r="M57" i="11"/>
  <c r="U57" i="11"/>
  <c r="AC57" i="11"/>
  <c r="AK57" i="11"/>
  <c r="O58" i="11"/>
  <c r="W58" i="11"/>
  <c r="AE58" i="11"/>
  <c r="AM58" i="11"/>
  <c r="Q59" i="11"/>
  <c r="Y59" i="11"/>
  <c r="AG59" i="11"/>
  <c r="K60" i="11"/>
  <c r="S60" i="11"/>
  <c r="AA60" i="11"/>
  <c r="AI60" i="11"/>
  <c r="M61" i="11"/>
  <c r="U61" i="11"/>
  <c r="AC61" i="11"/>
  <c r="AK61" i="11"/>
  <c r="O62" i="11"/>
  <c r="W62" i="11"/>
  <c r="T64" i="11"/>
  <c r="U65" i="11"/>
  <c r="AK65" i="11"/>
  <c r="Q66" i="11"/>
  <c r="Z66" i="11"/>
  <c r="AI66" i="11"/>
  <c r="N67" i="11"/>
  <c r="V67" i="11"/>
  <c r="AD67" i="11"/>
  <c r="AL67" i="11"/>
  <c r="P68" i="11"/>
  <c r="X68" i="11"/>
  <c r="AF68" i="11"/>
  <c r="J69" i="11"/>
  <c r="R69" i="11"/>
  <c r="Z69" i="11"/>
  <c r="AH69" i="11"/>
  <c r="L70" i="11"/>
  <c r="T70" i="11"/>
  <c r="AB70" i="11"/>
  <c r="AJ70" i="11"/>
  <c r="N71" i="11"/>
  <c r="V71" i="11"/>
  <c r="AD71" i="11"/>
  <c r="AL71" i="11"/>
  <c r="P72" i="11"/>
  <c r="X72" i="11"/>
  <c r="AF72" i="11"/>
  <c r="J73" i="11"/>
  <c r="R73" i="11"/>
  <c r="Z73" i="11"/>
  <c r="AH73" i="11"/>
  <c r="L74" i="11"/>
  <c r="T74" i="11"/>
  <c r="AB74" i="11"/>
  <c r="AJ74" i="11"/>
  <c r="N75" i="11"/>
  <c r="V75" i="11"/>
  <c r="AD75" i="11"/>
  <c r="AL75" i="11"/>
  <c r="P76" i="11"/>
  <c r="X76" i="11"/>
  <c r="AF76" i="11"/>
  <c r="J77" i="11"/>
  <c r="R77" i="11"/>
  <c r="Z77" i="11"/>
  <c r="AH77" i="11"/>
  <c r="L78" i="11"/>
  <c r="T78" i="11"/>
  <c r="AB78" i="11"/>
  <c r="AJ78" i="11"/>
  <c r="N79" i="11"/>
  <c r="V79" i="11"/>
  <c r="AD79" i="11"/>
  <c r="AL79" i="11"/>
  <c r="P80" i="11"/>
  <c r="X80" i="11"/>
  <c r="AF80" i="11"/>
  <c r="J81" i="11"/>
  <c r="R81" i="11"/>
  <c r="Z81" i="11"/>
  <c r="AH81" i="11"/>
  <c r="L82" i="11"/>
  <c r="T82" i="11"/>
  <c r="AB82" i="11"/>
  <c r="AJ82" i="11"/>
  <c r="N83" i="11"/>
  <c r="V83" i="11"/>
  <c r="AD83" i="11"/>
  <c r="AL83" i="11"/>
  <c r="P84" i="11"/>
  <c r="X84" i="11"/>
  <c r="AF84" i="11"/>
  <c r="J85" i="11"/>
  <c r="R85" i="11"/>
  <c r="Z85" i="11"/>
  <c r="AH85" i="11"/>
  <c r="AE62" i="11"/>
  <c r="AA64" i="11"/>
  <c r="V65" i="11"/>
  <c r="AL65" i="11"/>
  <c r="R66" i="11"/>
  <c r="AA66" i="11"/>
  <c r="AK66" i="11"/>
  <c r="O67" i="11"/>
  <c r="W67" i="11"/>
  <c r="AE67" i="11"/>
  <c r="AM67" i="11"/>
  <c r="Q68" i="11"/>
  <c r="Y68" i="11"/>
  <c r="AG68" i="11"/>
  <c r="K69" i="11"/>
  <c r="S69" i="11"/>
  <c r="AA69" i="11"/>
  <c r="AI69" i="11"/>
  <c r="M70" i="11"/>
  <c r="U70" i="11"/>
  <c r="AC70" i="11"/>
  <c r="AK70" i="11"/>
  <c r="O71" i="11"/>
  <c r="W71" i="11"/>
  <c r="AE71" i="11"/>
  <c r="AM71" i="11"/>
  <c r="Q72" i="11"/>
  <c r="Y72" i="11"/>
  <c r="AG72" i="11"/>
  <c r="K73" i="11"/>
  <c r="S73" i="11"/>
  <c r="AA73" i="11"/>
  <c r="AI73" i="11"/>
  <c r="M74" i="11"/>
  <c r="U74" i="11"/>
  <c r="AC74" i="11"/>
  <c r="AK74" i="11"/>
  <c r="O75" i="11"/>
  <c r="W75" i="11"/>
  <c r="AE75" i="11"/>
  <c r="AM75" i="11"/>
  <c r="Q76" i="11"/>
  <c r="Y76" i="11"/>
  <c r="AG76" i="11"/>
  <c r="K77" i="11"/>
  <c r="S77" i="11"/>
  <c r="AA77" i="11"/>
  <c r="AI77" i="11"/>
  <c r="M78" i="11"/>
  <c r="U78" i="11"/>
  <c r="AC78" i="11"/>
  <c r="AK78" i="11"/>
  <c r="O79" i="11"/>
  <c r="W79" i="11"/>
  <c r="AE79" i="11"/>
  <c r="AM79" i="11"/>
  <c r="Q80" i="11"/>
  <c r="Y80" i="11"/>
  <c r="AG80" i="11"/>
  <c r="K81" i="11"/>
  <c r="S81" i="11"/>
  <c r="AA81" i="11"/>
  <c r="AI81" i="11"/>
  <c r="M82" i="11"/>
  <c r="U82" i="11"/>
  <c r="AC82" i="11"/>
  <c r="AK82" i="11"/>
  <c r="O83" i="11"/>
  <c r="W83" i="11"/>
  <c r="AE83" i="11"/>
  <c r="AM83" i="11"/>
  <c r="Q84" i="11"/>
  <c r="Y84" i="11"/>
  <c r="AG84" i="11"/>
  <c r="K85" i="11"/>
  <c r="S85" i="11"/>
  <c r="AA85" i="11"/>
  <c r="AI85" i="11"/>
  <c r="M86" i="11"/>
  <c r="U86" i="11"/>
  <c r="AC86" i="11"/>
  <c r="AK86" i="11"/>
  <c r="O87" i="11"/>
  <c r="W87" i="11"/>
  <c r="AE87" i="11"/>
  <c r="AM87" i="11"/>
  <c r="Q88" i="11"/>
  <c r="Y88" i="11"/>
  <c r="AG88" i="11"/>
  <c r="AM62" i="11"/>
  <c r="AB64" i="11"/>
  <c r="Y65" i="11"/>
  <c r="AM65" i="11"/>
  <c r="S66" i="11"/>
  <c r="AC66" i="11"/>
  <c r="AL66" i="11"/>
  <c r="P67" i="11"/>
  <c r="X67" i="11"/>
  <c r="AF67" i="11"/>
  <c r="J68" i="11"/>
  <c r="R68" i="11"/>
  <c r="Z68" i="11"/>
  <c r="AH68" i="11"/>
  <c r="L69" i="11"/>
  <c r="T69" i="11"/>
  <c r="AB69" i="11"/>
  <c r="AJ69" i="11"/>
  <c r="N70" i="11"/>
  <c r="V70" i="11"/>
  <c r="AD70" i="11"/>
  <c r="AL70" i="11"/>
  <c r="P71" i="11"/>
  <c r="X71" i="11"/>
  <c r="AF71" i="11"/>
  <c r="J72" i="11"/>
  <c r="R72" i="11"/>
  <c r="Z72" i="11"/>
  <c r="AH72" i="11"/>
  <c r="L73" i="11"/>
  <c r="T73" i="11"/>
  <c r="AB73" i="11"/>
  <c r="AJ73" i="11"/>
  <c r="N74" i="11"/>
  <c r="V74" i="11"/>
  <c r="AD74" i="11"/>
  <c r="AL74" i="11"/>
  <c r="P75" i="11"/>
  <c r="X75" i="11"/>
  <c r="AF75" i="11"/>
  <c r="J76" i="11"/>
  <c r="R76" i="11"/>
  <c r="Z76" i="11"/>
  <c r="AH76" i="11"/>
  <c r="L77" i="11"/>
  <c r="T77" i="11"/>
  <c r="AB77" i="11"/>
  <c r="AJ77" i="11"/>
  <c r="N78" i="11"/>
  <c r="V78" i="11"/>
  <c r="AD78" i="11"/>
  <c r="AL78" i="11"/>
  <c r="P79" i="11"/>
  <c r="X79" i="11"/>
  <c r="AF79" i="11"/>
  <c r="J80" i="11"/>
  <c r="R80" i="11"/>
  <c r="Z80" i="11"/>
  <c r="AH80" i="11"/>
  <c r="L81" i="11"/>
  <c r="T81" i="11"/>
  <c r="AB81" i="11"/>
  <c r="AJ81" i="11"/>
  <c r="N82" i="11"/>
  <c r="V82" i="11"/>
  <c r="AD82" i="11"/>
  <c r="AL82" i="11"/>
  <c r="P83" i="11"/>
  <c r="X83" i="11"/>
  <c r="AF83" i="11"/>
  <c r="J84" i="11"/>
  <c r="R84" i="11"/>
  <c r="Z84" i="11"/>
  <c r="AH84" i="11"/>
  <c r="L85" i="11"/>
  <c r="T85" i="11"/>
  <c r="AB85" i="11"/>
  <c r="AJ85" i="11"/>
  <c r="N86" i="11"/>
  <c r="V86" i="11"/>
  <c r="AD86" i="11"/>
  <c r="AL86" i="11"/>
  <c r="P87" i="11"/>
  <c r="X87" i="11"/>
  <c r="AF87" i="11"/>
  <c r="J88" i="11"/>
  <c r="R88" i="11"/>
  <c r="Z88" i="11"/>
  <c r="Q63" i="11"/>
  <c r="AI64" i="11"/>
  <c r="AC65" i="11"/>
  <c r="K66" i="11"/>
  <c r="U66" i="11"/>
  <c r="AD66" i="11"/>
  <c r="AM66" i="11"/>
  <c r="Q67" i="11"/>
  <c r="Y67" i="11"/>
  <c r="AG67" i="11"/>
  <c r="K68" i="11"/>
  <c r="S68" i="11"/>
  <c r="AA68" i="11"/>
  <c r="AI68" i="11"/>
  <c r="M69" i="11"/>
  <c r="U69" i="11"/>
  <c r="AC69" i="11"/>
  <c r="AK69" i="11"/>
  <c r="O70" i="11"/>
  <c r="W70" i="11"/>
  <c r="AE70" i="11"/>
  <c r="AM70" i="11"/>
  <c r="Q71" i="11"/>
  <c r="Y71" i="11"/>
  <c r="AG71" i="11"/>
  <c r="K72" i="11"/>
  <c r="S72" i="11"/>
  <c r="AA72" i="11"/>
  <c r="AI72" i="11"/>
  <c r="M73" i="11"/>
  <c r="U73" i="11"/>
  <c r="AC73" i="11"/>
  <c r="AK73" i="11"/>
  <c r="O74" i="11"/>
  <c r="W74" i="11"/>
  <c r="AE74" i="11"/>
  <c r="AM74" i="11"/>
  <c r="Q75" i="11"/>
  <c r="Y75" i="11"/>
  <c r="AG75" i="11"/>
  <c r="K76" i="11"/>
  <c r="S76" i="11"/>
  <c r="AA76" i="11"/>
  <c r="AI76" i="11"/>
  <c r="M77" i="11"/>
  <c r="U77" i="11"/>
  <c r="AC77" i="11"/>
  <c r="AK77" i="11"/>
  <c r="O78" i="11"/>
  <c r="W78" i="11"/>
  <c r="AE78" i="11"/>
  <c r="AM78" i="11"/>
  <c r="Q79" i="11"/>
  <c r="Y79" i="11"/>
  <c r="AG79" i="11"/>
  <c r="K80" i="11"/>
  <c r="S80" i="11"/>
  <c r="AA80" i="11"/>
  <c r="AI80" i="11"/>
  <c r="M81" i="11"/>
  <c r="U81" i="11"/>
  <c r="AC81" i="11"/>
  <c r="AK81" i="11"/>
  <c r="O82" i="11"/>
  <c r="W82" i="11"/>
  <c r="AE82" i="11"/>
  <c r="AM82" i="11"/>
  <c r="Q83" i="11"/>
  <c r="Y83" i="11"/>
  <c r="AG83" i="11"/>
  <c r="K84" i="11"/>
  <c r="S84" i="11"/>
  <c r="AA84" i="11"/>
  <c r="AI84" i="11"/>
  <c r="M85" i="11"/>
  <c r="U85" i="11"/>
  <c r="AC85" i="11"/>
  <c r="AK85" i="11"/>
  <c r="O86" i="11"/>
  <c r="W86" i="11"/>
  <c r="AE86" i="11"/>
  <c r="AM86" i="11"/>
  <c r="Q87" i="11"/>
  <c r="Y87" i="11"/>
  <c r="AG87" i="11"/>
  <c r="Y63" i="11"/>
  <c r="AJ64" i="11"/>
  <c r="AD65" i="11"/>
  <c r="M66" i="11"/>
  <c r="V66" i="11"/>
  <c r="AE66" i="11"/>
  <c r="J67" i="11"/>
  <c r="R67" i="11"/>
  <c r="Z67" i="11"/>
  <c r="AH67" i="11"/>
  <c r="L68" i="11"/>
  <c r="T68" i="11"/>
  <c r="AB68" i="11"/>
  <c r="AJ68" i="11"/>
  <c r="N69" i="11"/>
  <c r="V69" i="11"/>
  <c r="AD69" i="11"/>
  <c r="AL69" i="11"/>
  <c r="P70" i="11"/>
  <c r="X70" i="11"/>
  <c r="AF70" i="11"/>
  <c r="J71" i="11"/>
  <c r="R71" i="11"/>
  <c r="Z71" i="11"/>
  <c r="AH71" i="11"/>
  <c r="L72" i="11"/>
  <c r="T72" i="11"/>
  <c r="AB72" i="11"/>
  <c r="AJ72" i="11"/>
  <c r="N73" i="11"/>
  <c r="V73" i="11"/>
  <c r="AD73" i="11"/>
  <c r="AL73" i="11"/>
  <c r="P74" i="11"/>
  <c r="X74" i="11"/>
  <c r="AF74" i="11"/>
  <c r="J75" i="11"/>
  <c r="R75" i="11"/>
  <c r="Z75" i="11"/>
  <c r="AH75" i="11"/>
  <c r="L76" i="11"/>
  <c r="T76" i="11"/>
  <c r="AB76" i="11"/>
  <c r="AJ76" i="11"/>
  <c r="N77" i="11"/>
  <c r="V77" i="11"/>
  <c r="AD77" i="11"/>
  <c r="AL77" i="11"/>
  <c r="P78" i="11"/>
  <c r="X78" i="11"/>
  <c r="AF78" i="11"/>
  <c r="J79" i="11"/>
  <c r="R79" i="11"/>
  <c r="Z79" i="11"/>
  <c r="AH79" i="11"/>
  <c r="L80" i="11"/>
  <c r="T80" i="11"/>
  <c r="AB80" i="11"/>
  <c r="AJ80" i="11"/>
  <c r="N81" i="11"/>
  <c r="V81" i="11"/>
  <c r="AD81" i="11"/>
  <c r="AL81" i="11"/>
  <c r="P82" i="11"/>
  <c r="X82" i="11"/>
  <c r="AF82" i="11"/>
  <c r="J83" i="11"/>
  <c r="R83" i="11"/>
  <c r="Z83" i="11"/>
  <c r="AH83" i="11"/>
  <c r="L84" i="11"/>
  <c r="T84" i="11"/>
  <c r="AB84" i="11"/>
  <c r="AJ84" i="11"/>
  <c r="N85" i="11"/>
  <c r="V85" i="11"/>
  <c r="AD85" i="11"/>
  <c r="AL85" i="11"/>
  <c r="P86" i="11"/>
  <c r="X86" i="11"/>
  <c r="AF86" i="11"/>
  <c r="J87" i="11"/>
  <c r="R87" i="11"/>
  <c r="Z87" i="11"/>
  <c r="AH87" i="11"/>
  <c r="AG63" i="11"/>
  <c r="M65" i="11"/>
  <c r="AG65" i="11"/>
  <c r="N66" i="11"/>
  <c r="W66" i="11"/>
  <c r="AF66" i="11"/>
  <c r="K67" i="11"/>
  <c r="S67" i="11"/>
  <c r="AA67" i="11"/>
  <c r="AI67" i="11"/>
  <c r="M68" i="11"/>
  <c r="U68" i="11"/>
  <c r="AC68" i="11"/>
  <c r="AK68" i="11"/>
  <c r="O69" i="11"/>
  <c r="W69" i="11"/>
  <c r="AE69" i="11"/>
  <c r="AM69" i="11"/>
  <c r="Q70" i="11"/>
  <c r="Y70" i="11"/>
  <c r="AG70" i="11"/>
  <c r="K71" i="11"/>
  <c r="S71" i="11"/>
  <c r="AA71" i="11"/>
  <c r="AI71" i="11"/>
  <c r="M72" i="11"/>
  <c r="U72" i="11"/>
  <c r="AC72" i="11"/>
  <c r="AK72" i="11"/>
  <c r="O73" i="11"/>
  <c r="W73" i="11"/>
  <c r="AE73" i="11"/>
  <c r="AM73" i="11"/>
  <c r="Q74" i="11"/>
  <c r="Y74" i="11"/>
  <c r="AG74" i="11"/>
  <c r="K75" i="11"/>
  <c r="S75" i="11"/>
  <c r="AA75" i="11"/>
  <c r="AI75" i="11"/>
  <c r="M76" i="11"/>
  <c r="U76" i="11"/>
  <c r="AC76" i="11"/>
  <c r="AK76" i="11"/>
  <c r="O77" i="11"/>
  <c r="W77" i="11"/>
  <c r="AE77" i="11"/>
  <c r="AM77" i="11"/>
  <c r="Q78" i="11"/>
  <c r="Y78" i="11"/>
  <c r="AG78" i="11"/>
  <c r="K79" i="11"/>
  <c r="S79" i="11"/>
  <c r="AA79" i="11"/>
  <c r="AI79" i="11"/>
  <c r="M80" i="11"/>
  <c r="U80" i="11"/>
  <c r="AC80" i="11"/>
  <c r="AK80" i="11"/>
  <c r="O81" i="11"/>
  <c r="W81" i="11"/>
  <c r="AE81" i="11"/>
  <c r="AM81" i="11"/>
  <c r="Q82" i="11"/>
  <c r="Y82" i="11"/>
  <c r="AG82" i="11"/>
  <c r="K83" i="11"/>
  <c r="S83" i="11"/>
  <c r="AA83" i="11"/>
  <c r="AI83" i="11"/>
  <c r="M84" i="11"/>
  <c r="U84" i="11"/>
  <c r="AC84" i="11"/>
  <c r="AK84" i="11"/>
  <c r="O85" i="11"/>
  <c r="W85" i="11"/>
  <c r="AE85" i="11"/>
  <c r="AM85" i="11"/>
  <c r="Q86" i="11"/>
  <c r="Y86" i="11"/>
  <c r="AG86" i="11"/>
  <c r="K87" i="11"/>
  <c r="S87" i="11"/>
  <c r="K64" i="11"/>
  <c r="N65" i="11"/>
  <c r="AI65" i="11"/>
  <c r="O66" i="11"/>
  <c r="X66" i="11"/>
  <c r="AG66" i="11"/>
  <c r="L67" i="11"/>
  <c r="T67" i="11"/>
  <c r="AB67" i="11"/>
  <c r="AJ67" i="11"/>
  <c r="N68" i="11"/>
  <c r="V68" i="11"/>
  <c r="AD68" i="11"/>
  <c r="AL68" i="11"/>
  <c r="P69" i="11"/>
  <c r="X69" i="11"/>
  <c r="AF69" i="11"/>
  <c r="J70" i="11"/>
  <c r="R70" i="11"/>
  <c r="Z70" i="11"/>
  <c r="AH70" i="11"/>
  <c r="L71" i="11"/>
  <c r="T71" i="11"/>
  <c r="AB71" i="11"/>
  <c r="AJ71" i="11"/>
  <c r="N72" i="11"/>
  <c r="V72" i="11"/>
  <c r="AD72" i="11"/>
  <c r="AL72" i="11"/>
  <c r="P73" i="11"/>
  <c r="X73" i="11"/>
  <c r="AF73" i="11"/>
  <c r="J74" i="11"/>
  <c r="R74" i="11"/>
  <c r="Z74" i="11"/>
  <c r="AH74" i="11"/>
  <c r="L75" i="11"/>
  <c r="T75" i="11"/>
  <c r="AB75" i="11"/>
  <c r="AJ75" i="11"/>
  <c r="N76" i="11"/>
  <c r="V76" i="11"/>
  <c r="AD76" i="11"/>
  <c r="AL76" i="11"/>
  <c r="P77" i="11"/>
  <c r="X77" i="11"/>
  <c r="AF77" i="11"/>
  <c r="J78" i="11"/>
  <c r="R78" i="11"/>
  <c r="Z78" i="11"/>
  <c r="AH78" i="11"/>
  <c r="L79" i="11"/>
  <c r="T79" i="11"/>
  <c r="AB79" i="11"/>
  <c r="AJ79" i="11"/>
  <c r="N80" i="11"/>
  <c r="V80" i="11"/>
  <c r="AD80" i="11"/>
  <c r="AL80" i="11"/>
  <c r="P81" i="11"/>
  <c r="X81" i="11"/>
  <c r="AF81" i="11"/>
  <c r="J82" i="11"/>
  <c r="R82" i="11"/>
  <c r="Z82" i="11"/>
  <c r="AH82" i="11"/>
  <c r="L83" i="11"/>
  <c r="T83" i="11"/>
  <c r="AB83" i="11"/>
  <c r="AJ83" i="11"/>
  <c r="N84" i="11"/>
  <c r="V84" i="11"/>
  <c r="AD84" i="11"/>
  <c r="AL84" i="11"/>
  <c r="P85" i="11"/>
  <c r="X85" i="11"/>
  <c r="AF85" i="11"/>
  <c r="J86" i="11"/>
  <c r="R86" i="11"/>
  <c r="Z86" i="11"/>
  <c r="AH86" i="11"/>
  <c r="L87" i="11"/>
  <c r="T87" i="11"/>
  <c r="S64" i="11"/>
  <c r="Q65" i="11"/>
  <c r="AJ65" i="11"/>
  <c r="P66" i="11"/>
  <c r="Y66" i="11"/>
  <c r="AH66" i="11"/>
  <c r="M67" i="11"/>
  <c r="U67" i="11"/>
  <c r="AC67" i="11"/>
  <c r="AK67" i="11"/>
  <c r="O68" i="11"/>
  <c r="W68" i="11"/>
  <c r="AE68" i="11"/>
  <c r="AM68" i="11"/>
  <c r="Q69" i="11"/>
  <c r="Y69" i="11"/>
  <c r="AG69" i="11"/>
  <c r="K70" i="11"/>
  <c r="S70" i="11"/>
  <c r="AA70" i="11"/>
  <c r="AI70" i="11"/>
  <c r="M71" i="11"/>
  <c r="U71" i="11"/>
  <c r="AC71" i="11"/>
  <c r="AK71" i="11"/>
  <c r="O72" i="11"/>
  <c r="W72" i="11"/>
  <c r="AE72" i="11"/>
  <c r="AM72" i="11"/>
  <c r="Q73" i="11"/>
  <c r="Y73" i="11"/>
  <c r="AG73" i="11"/>
  <c r="K74" i="11"/>
  <c r="S74" i="11"/>
  <c r="AA74" i="11"/>
  <c r="AI74" i="11"/>
  <c r="M75" i="11"/>
  <c r="U75" i="11"/>
  <c r="AC75" i="11"/>
  <c r="AK75" i="11"/>
  <c r="O76" i="11"/>
  <c r="W76" i="11"/>
  <c r="AE76" i="11"/>
  <c r="AM76" i="11"/>
  <c r="Q77" i="11"/>
  <c r="Y77" i="11"/>
  <c r="AG77" i="11"/>
  <c r="K78" i="11"/>
  <c r="S78" i="11"/>
  <c r="AA78" i="11"/>
  <c r="AI78" i="11"/>
  <c r="M79" i="11"/>
  <c r="U79" i="11"/>
  <c r="AC79" i="11"/>
  <c r="AK79" i="11"/>
  <c r="O80" i="11"/>
  <c r="W80" i="11"/>
  <c r="AE80" i="11"/>
  <c r="AM80" i="11"/>
  <c r="Q81" i="11"/>
  <c r="Y81" i="11"/>
  <c r="AG81" i="11"/>
  <c r="K82" i="11"/>
  <c r="S82" i="11"/>
  <c r="AA82" i="11"/>
  <c r="AI82" i="11"/>
  <c r="M83" i="11"/>
  <c r="U83" i="11"/>
  <c r="AC83" i="11"/>
  <c r="AK83" i="11"/>
  <c r="O84" i="11"/>
  <c r="W84" i="11"/>
  <c r="AE84" i="11"/>
  <c r="AM84" i="11"/>
  <c r="Q85" i="11"/>
  <c r="Y85" i="11"/>
  <c r="AG85" i="11"/>
  <c r="K86" i="11"/>
  <c r="S86" i="11"/>
  <c r="AA86" i="11"/>
  <c r="AI86" i="11"/>
  <c r="M87" i="11"/>
  <c r="U87" i="11"/>
  <c r="AC87" i="11"/>
  <c r="L86" i="11"/>
  <c r="AD87" i="11"/>
  <c r="N88" i="11"/>
  <c r="X88" i="11"/>
  <c r="AI88" i="11"/>
  <c r="M89" i="11"/>
  <c r="U89" i="11"/>
  <c r="AC89" i="11"/>
  <c r="AK89" i="11"/>
  <c r="O90" i="11"/>
  <c r="W90" i="11"/>
  <c r="AE90" i="11"/>
  <c r="AM90" i="11"/>
  <c r="Q91" i="11"/>
  <c r="Y91" i="11"/>
  <c r="AG91" i="11"/>
  <c r="K92" i="11"/>
  <c r="S92" i="11"/>
  <c r="AA92" i="11"/>
  <c r="AI92" i="11"/>
  <c r="M93" i="11"/>
  <c r="U93" i="11"/>
  <c r="AC93" i="11"/>
  <c r="AK93" i="11"/>
  <c r="O94" i="11"/>
  <c r="W94" i="11"/>
  <c r="AE94" i="11"/>
  <c r="AM94" i="11"/>
  <c r="Q95" i="11"/>
  <c r="Y95" i="11"/>
  <c r="AG95" i="11"/>
  <c r="K96" i="11"/>
  <c r="S96" i="11"/>
  <c r="AA96" i="11"/>
  <c r="AI96" i="11"/>
  <c r="M97" i="11"/>
  <c r="U97" i="11"/>
  <c r="AC97" i="11"/>
  <c r="AK97" i="11"/>
  <c r="O98" i="11"/>
  <c r="W98" i="11"/>
  <c r="AE98" i="11"/>
  <c r="AM98" i="11"/>
  <c r="Q99" i="11"/>
  <c r="Y99" i="11"/>
  <c r="AG99" i="11"/>
  <c r="K100" i="11"/>
  <c r="S100" i="11"/>
  <c r="AA100" i="11"/>
  <c r="AI100" i="11"/>
  <c r="M101" i="11"/>
  <c r="U101" i="11"/>
  <c r="AC101" i="11"/>
  <c r="AK101" i="11"/>
  <c r="O102" i="11"/>
  <c r="W102" i="11"/>
  <c r="AE102" i="11"/>
  <c r="AM102" i="11"/>
  <c r="Q103" i="11"/>
  <c r="Y103" i="11"/>
  <c r="AG103" i="11"/>
  <c r="K104" i="11"/>
  <c r="S104" i="11"/>
  <c r="AA104" i="11"/>
  <c r="AI104" i="11"/>
  <c r="M105" i="11"/>
  <c r="U105" i="11"/>
  <c r="AC105" i="11"/>
  <c r="AK105" i="11"/>
  <c r="O106" i="11"/>
  <c r="W106" i="11"/>
  <c r="AE106" i="11"/>
  <c r="AM106" i="11"/>
  <c r="Q107" i="11"/>
  <c r="Y107" i="11"/>
  <c r="AG107" i="11"/>
  <c r="K108" i="11"/>
  <c r="S108" i="11"/>
  <c r="AA108" i="11"/>
  <c r="AI108" i="11"/>
  <c r="M109" i="11"/>
  <c r="U109" i="11"/>
  <c r="AC109" i="11"/>
  <c r="AK109" i="11"/>
  <c r="T86" i="11"/>
  <c r="AI87" i="11"/>
  <c r="O88" i="11"/>
  <c r="AA88" i="11"/>
  <c r="AJ88" i="11"/>
  <c r="N89" i="11"/>
  <c r="V89" i="11"/>
  <c r="AD89" i="11"/>
  <c r="AL89" i="11"/>
  <c r="P90" i="11"/>
  <c r="X90" i="11"/>
  <c r="AF90" i="11"/>
  <c r="J91" i="11"/>
  <c r="R91" i="11"/>
  <c r="Z91" i="11"/>
  <c r="AH91" i="11"/>
  <c r="L92" i="11"/>
  <c r="T92" i="11"/>
  <c r="AB92" i="11"/>
  <c r="AJ92" i="11"/>
  <c r="N93" i="11"/>
  <c r="V93" i="11"/>
  <c r="AD93" i="11"/>
  <c r="AL93" i="11"/>
  <c r="P94" i="11"/>
  <c r="X94" i="11"/>
  <c r="AF94" i="11"/>
  <c r="J95" i="11"/>
  <c r="R95" i="11"/>
  <c r="Z95" i="11"/>
  <c r="AH95" i="11"/>
  <c r="L96" i="11"/>
  <c r="T96" i="11"/>
  <c r="AB96" i="11"/>
  <c r="AJ96" i="11"/>
  <c r="N97" i="11"/>
  <c r="V97" i="11"/>
  <c r="AD97" i="11"/>
  <c r="AL97" i="11"/>
  <c r="P98" i="11"/>
  <c r="X98" i="11"/>
  <c r="AF98" i="11"/>
  <c r="J99" i="11"/>
  <c r="R99" i="11"/>
  <c r="Z99" i="11"/>
  <c r="AH99" i="11"/>
  <c r="L100" i="11"/>
  <c r="T100" i="11"/>
  <c r="AB100" i="11"/>
  <c r="AJ100" i="11"/>
  <c r="N101" i="11"/>
  <c r="V101" i="11"/>
  <c r="AD101" i="11"/>
  <c r="AL101" i="11"/>
  <c r="P102" i="11"/>
  <c r="X102" i="11"/>
  <c r="AF102" i="11"/>
  <c r="J103" i="11"/>
  <c r="R103" i="11"/>
  <c r="Z103" i="11"/>
  <c r="AH103" i="11"/>
  <c r="L104" i="11"/>
  <c r="T104" i="11"/>
  <c r="AB104" i="11"/>
  <c r="AJ104" i="11"/>
  <c r="N105" i="11"/>
  <c r="V105" i="11"/>
  <c r="AD105" i="11"/>
  <c r="AL105" i="11"/>
  <c r="P106" i="11"/>
  <c r="X106" i="11"/>
  <c r="AF106" i="11"/>
  <c r="J107" i="11"/>
  <c r="R107" i="11"/>
  <c r="Z107" i="11"/>
  <c r="AH107" i="11"/>
  <c r="L108" i="11"/>
  <c r="T108" i="11"/>
  <c r="AB108" i="11"/>
  <c r="AJ108" i="11"/>
  <c r="N109" i="11"/>
  <c r="V109" i="11"/>
  <c r="AD109" i="11"/>
  <c r="AB86" i="11"/>
  <c r="AJ87" i="11"/>
  <c r="P88" i="11"/>
  <c r="AB88" i="11"/>
  <c r="AK88" i="11"/>
  <c r="O89" i="11"/>
  <c r="W89" i="11"/>
  <c r="AE89" i="11"/>
  <c r="AM89" i="11"/>
  <c r="Q90" i="11"/>
  <c r="Y90" i="11"/>
  <c r="AG90" i="11"/>
  <c r="K91" i="11"/>
  <c r="S91" i="11"/>
  <c r="AA91" i="11"/>
  <c r="AI91" i="11"/>
  <c r="M92" i="11"/>
  <c r="U92" i="11"/>
  <c r="AC92" i="11"/>
  <c r="AK92" i="11"/>
  <c r="O93" i="11"/>
  <c r="W93" i="11"/>
  <c r="AE93" i="11"/>
  <c r="AM93" i="11"/>
  <c r="Q94" i="11"/>
  <c r="Y94" i="11"/>
  <c r="AG94" i="11"/>
  <c r="K95" i="11"/>
  <c r="S95" i="11"/>
  <c r="AA95" i="11"/>
  <c r="AI95" i="11"/>
  <c r="M96" i="11"/>
  <c r="U96" i="11"/>
  <c r="AC96" i="11"/>
  <c r="AK96" i="11"/>
  <c r="O97" i="11"/>
  <c r="W97" i="11"/>
  <c r="AE97" i="11"/>
  <c r="AM97" i="11"/>
  <c r="Q98" i="11"/>
  <c r="Y98" i="11"/>
  <c r="AG98" i="11"/>
  <c r="K99" i="11"/>
  <c r="S99" i="11"/>
  <c r="AA99" i="11"/>
  <c r="AI99" i="11"/>
  <c r="M100" i="11"/>
  <c r="U100" i="11"/>
  <c r="AC100" i="11"/>
  <c r="AK100" i="11"/>
  <c r="O101" i="11"/>
  <c r="W101" i="11"/>
  <c r="AE101" i="11"/>
  <c r="AM101" i="11"/>
  <c r="Q102" i="11"/>
  <c r="Y102" i="11"/>
  <c r="AG102" i="11"/>
  <c r="K103" i="11"/>
  <c r="S103" i="11"/>
  <c r="AA103" i="11"/>
  <c r="AI103" i="11"/>
  <c r="M104" i="11"/>
  <c r="U104" i="11"/>
  <c r="AC104" i="11"/>
  <c r="AK104" i="11"/>
  <c r="O105" i="11"/>
  <c r="W105" i="11"/>
  <c r="AE105" i="11"/>
  <c r="AM105" i="11"/>
  <c r="Q106" i="11"/>
  <c r="Y106" i="11"/>
  <c r="AG106" i="11"/>
  <c r="K107" i="11"/>
  <c r="S107" i="11"/>
  <c r="AA107" i="11"/>
  <c r="AI107" i="11"/>
  <c r="M108" i="11"/>
  <c r="U108" i="11"/>
  <c r="AC108" i="11"/>
  <c r="AK108" i="11"/>
  <c r="O109" i="11"/>
  <c r="W109" i="11"/>
  <c r="AE109" i="11"/>
  <c r="AM109" i="11"/>
  <c r="Q110" i="11"/>
  <c r="Y110" i="11"/>
  <c r="AG110" i="11"/>
  <c r="K111" i="11"/>
  <c r="AJ86" i="11"/>
  <c r="AK87" i="11"/>
  <c r="S88" i="11"/>
  <c r="AC88" i="11"/>
  <c r="AL88" i="11"/>
  <c r="P89" i="11"/>
  <c r="X89" i="11"/>
  <c r="AF89" i="11"/>
  <c r="J90" i="11"/>
  <c r="R90" i="11"/>
  <c r="Z90" i="11"/>
  <c r="AH90" i="11"/>
  <c r="L91" i="11"/>
  <c r="T91" i="11"/>
  <c r="AB91" i="11"/>
  <c r="AJ91" i="11"/>
  <c r="N92" i="11"/>
  <c r="V92" i="11"/>
  <c r="AD92" i="11"/>
  <c r="AL92" i="11"/>
  <c r="P93" i="11"/>
  <c r="X93" i="11"/>
  <c r="AF93" i="11"/>
  <c r="J94" i="11"/>
  <c r="R94" i="11"/>
  <c r="Z94" i="11"/>
  <c r="AH94" i="11"/>
  <c r="L95" i="11"/>
  <c r="T95" i="11"/>
  <c r="AB95" i="11"/>
  <c r="AJ95" i="11"/>
  <c r="N96" i="11"/>
  <c r="V96" i="11"/>
  <c r="AD96" i="11"/>
  <c r="AL96" i="11"/>
  <c r="P97" i="11"/>
  <c r="X97" i="11"/>
  <c r="AF97" i="11"/>
  <c r="J98" i="11"/>
  <c r="R98" i="11"/>
  <c r="Z98" i="11"/>
  <c r="AH98" i="11"/>
  <c r="L99" i="11"/>
  <c r="T99" i="11"/>
  <c r="AB99" i="11"/>
  <c r="AJ99" i="11"/>
  <c r="N100" i="11"/>
  <c r="V100" i="11"/>
  <c r="AD100" i="11"/>
  <c r="AL100" i="11"/>
  <c r="P101" i="11"/>
  <c r="X101" i="11"/>
  <c r="AF101" i="11"/>
  <c r="J102" i="11"/>
  <c r="R102" i="11"/>
  <c r="Z102" i="11"/>
  <c r="AH102" i="11"/>
  <c r="L103" i="11"/>
  <c r="T103" i="11"/>
  <c r="AB103" i="11"/>
  <c r="AJ103" i="11"/>
  <c r="N104" i="11"/>
  <c r="V104" i="11"/>
  <c r="AD104" i="11"/>
  <c r="AL104" i="11"/>
  <c r="P105" i="11"/>
  <c r="X105" i="11"/>
  <c r="AF105" i="11"/>
  <c r="J106" i="11"/>
  <c r="R106" i="11"/>
  <c r="Z106" i="11"/>
  <c r="AH106" i="11"/>
  <c r="L107" i="11"/>
  <c r="T107" i="11"/>
  <c r="AB107" i="11"/>
  <c r="AJ107" i="11"/>
  <c r="N108" i="11"/>
  <c r="V108" i="11"/>
  <c r="AD108" i="11"/>
  <c r="AL108" i="11"/>
  <c r="P109" i="11"/>
  <c r="X109" i="11"/>
  <c r="AF109" i="11"/>
  <c r="J110" i="11"/>
  <c r="R110" i="11"/>
  <c r="Z110" i="11"/>
  <c r="AH110" i="11"/>
  <c r="L111" i="11"/>
  <c r="N87" i="11"/>
  <c r="AL87" i="11"/>
  <c r="T88" i="11"/>
  <c r="AD88" i="11"/>
  <c r="AM88" i="11"/>
  <c r="Q89" i="11"/>
  <c r="Y89" i="11"/>
  <c r="AG89" i="11"/>
  <c r="K90" i="11"/>
  <c r="S90" i="11"/>
  <c r="AA90" i="11"/>
  <c r="AI90" i="11"/>
  <c r="M91" i="11"/>
  <c r="U91" i="11"/>
  <c r="AC91" i="11"/>
  <c r="AK91" i="11"/>
  <c r="O92" i="11"/>
  <c r="W92" i="11"/>
  <c r="AE92" i="11"/>
  <c r="AM92" i="11"/>
  <c r="Q93" i="11"/>
  <c r="Y93" i="11"/>
  <c r="AG93" i="11"/>
  <c r="K94" i="11"/>
  <c r="S94" i="11"/>
  <c r="AA94" i="11"/>
  <c r="AI94" i="11"/>
  <c r="M95" i="11"/>
  <c r="U95" i="11"/>
  <c r="AC95" i="11"/>
  <c r="AK95" i="11"/>
  <c r="O96" i="11"/>
  <c r="W96" i="11"/>
  <c r="AE96" i="11"/>
  <c r="AM96" i="11"/>
  <c r="Q97" i="11"/>
  <c r="Y97" i="11"/>
  <c r="AG97" i="11"/>
  <c r="K98" i="11"/>
  <c r="S98" i="11"/>
  <c r="AA98" i="11"/>
  <c r="AI98" i="11"/>
  <c r="M99" i="11"/>
  <c r="U99" i="11"/>
  <c r="AC99" i="11"/>
  <c r="AK99" i="11"/>
  <c r="O100" i="11"/>
  <c r="W100" i="11"/>
  <c r="AE100" i="11"/>
  <c r="AM100" i="11"/>
  <c r="Q101" i="11"/>
  <c r="Y101" i="11"/>
  <c r="AG101" i="11"/>
  <c r="K102" i="11"/>
  <c r="S102" i="11"/>
  <c r="AA102" i="11"/>
  <c r="AI102" i="11"/>
  <c r="M103" i="11"/>
  <c r="U103" i="11"/>
  <c r="AC103" i="11"/>
  <c r="AK103" i="11"/>
  <c r="O104" i="11"/>
  <c r="W104" i="11"/>
  <c r="AE104" i="11"/>
  <c r="AM104" i="11"/>
  <c r="Q105" i="11"/>
  <c r="Y105" i="11"/>
  <c r="AG105" i="11"/>
  <c r="K106" i="11"/>
  <c r="S106" i="11"/>
  <c r="AA106" i="11"/>
  <c r="AI106" i="11"/>
  <c r="M107" i="11"/>
  <c r="U107" i="11"/>
  <c r="AC107" i="11"/>
  <c r="AK107" i="11"/>
  <c r="O108" i="11"/>
  <c r="W108" i="11"/>
  <c r="AE108" i="11"/>
  <c r="AM108" i="11"/>
  <c r="Q109" i="11"/>
  <c r="Y109" i="11"/>
  <c r="AG109" i="11"/>
  <c r="K110" i="11"/>
  <c r="V87" i="11"/>
  <c r="K88" i="11"/>
  <c r="U88" i="11"/>
  <c r="AE88" i="11"/>
  <c r="J89" i="11"/>
  <c r="R89" i="11"/>
  <c r="Z89" i="11"/>
  <c r="AH89" i="11"/>
  <c r="L90" i="11"/>
  <c r="T90" i="11"/>
  <c r="AB90" i="11"/>
  <c r="AJ90" i="11"/>
  <c r="N91" i="11"/>
  <c r="V91" i="11"/>
  <c r="AD91" i="11"/>
  <c r="AL91" i="11"/>
  <c r="P92" i="11"/>
  <c r="X92" i="11"/>
  <c r="AF92" i="11"/>
  <c r="J93" i="11"/>
  <c r="R93" i="11"/>
  <c r="Z93" i="11"/>
  <c r="AH93" i="11"/>
  <c r="L94" i="11"/>
  <c r="T94" i="11"/>
  <c r="AB94" i="11"/>
  <c r="AJ94" i="11"/>
  <c r="N95" i="11"/>
  <c r="V95" i="11"/>
  <c r="AD95" i="11"/>
  <c r="AL95" i="11"/>
  <c r="P96" i="11"/>
  <c r="X96" i="11"/>
  <c r="AF96" i="11"/>
  <c r="J97" i="11"/>
  <c r="R97" i="11"/>
  <c r="Z97" i="11"/>
  <c r="AH97" i="11"/>
  <c r="L98" i="11"/>
  <c r="T98" i="11"/>
  <c r="AB98" i="11"/>
  <c r="AJ98" i="11"/>
  <c r="N99" i="11"/>
  <c r="V99" i="11"/>
  <c r="AD99" i="11"/>
  <c r="AL99" i="11"/>
  <c r="P100" i="11"/>
  <c r="X100" i="11"/>
  <c r="AF100" i="11"/>
  <c r="J101" i="11"/>
  <c r="R101" i="11"/>
  <c r="Z101" i="11"/>
  <c r="AH101" i="11"/>
  <c r="L102" i="11"/>
  <c r="T102" i="11"/>
  <c r="AB102" i="11"/>
  <c r="AJ102" i="11"/>
  <c r="N103" i="11"/>
  <c r="V103" i="11"/>
  <c r="AD103" i="11"/>
  <c r="AL103" i="11"/>
  <c r="P104" i="11"/>
  <c r="X104" i="11"/>
  <c r="AF104" i="11"/>
  <c r="J105" i="11"/>
  <c r="R105" i="11"/>
  <c r="Z105" i="11"/>
  <c r="AH105" i="11"/>
  <c r="L106" i="11"/>
  <c r="T106" i="11"/>
  <c r="AB106" i="11"/>
  <c r="AJ106" i="11"/>
  <c r="N107" i="11"/>
  <c r="V107" i="11"/>
  <c r="AD107" i="11"/>
  <c r="AL107" i="11"/>
  <c r="P108" i="11"/>
  <c r="X108" i="11"/>
  <c r="AF108" i="11"/>
  <c r="J109" i="11"/>
  <c r="R109" i="11"/>
  <c r="Z109" i="11"/>
  <c r="AH109" i="11"/>
  <c r="L110" i="11"/>
  <c r="T110" i="11"/>
  <c r="AA87" i="11"/>
  <c r="L88" i="11"/>
  <c r="V88" i="11"/>
  <c r="AF88" i="11"/>
  <c r="K89" i="11"/>
  <c r="S89" i="11"/>
  <c r="AA89" i="11"/>
  <c r="AI89" i="11"/>
  <c r="M90" i="11"/>
  <c r="U90" i="11"/>
  <c r="AC90" i="11"/>
  <c r="AK90" i="11"/>
  <c r="O91" i="11"/>
  <c r="W91" i="11"/>
  <c r="AE91" i="11"/>
  <c r="AM91" i="11"/>
  <c r="Q92" i="11"/>
  <c r="Y92" i="11"/>
  <c r="AG92" i="11"/>
  <c r="K93" i="11"/>
  <c r="S93" i="11"/>
  <c r="AA93" i="11"/>
  <c r="AI93" i="11"/>
  <c r="M94" i="11"/>
  <c r="U94" i="11"/>
  <c r="AC94" i="11"/>
  <c r="AK94" i="11"/>
  <c r="O95" i="11"/>
  <c r="W95" i="11"/>
  <c r="AE95" i="11"/>
  <c r="AM95" i="11"/>
  <c r="Q96" i="11"/>
  <c r="Y96" i="11"/>
  <c r="AG96" i="11"/>
  <c r="K97" i="11"/>
  <c r="S97" i="11"/>
  <c r="AA97" i="11"/>
  <c r="AI97" i="11"/>
  <c r="M98" i="11"/>
  <c r="U98" i="11"/>
  <c r="AC98" i="11"/>
  <c r="AK98" i="11"/>
  <c r="O99" i="11"/>
  <c r="W99" i="11"/>
  <c r="AE99" i="11"/>
  <c r="AM99" i="11"/>
  <c r="Q100" i="11"/>
  <c r="Y100" i="11"/>
  <c r="AG100" i="11"/>
  <c r="K101" i="11"/>
  <c r="S101" i="11"/>
  <c r="AA101" i="11"/>
  <c r="AI101" i="11"/>
  <c r="M102" i="11"/>
  <c r="U102" i="11"/>
  <c r="AC102" i="11"/>
  <c r="AK102" i="11"/>
  <c r="O103" i="11"/>
  <c r="W103" i="11"/>
  <c r="AE103" i="11"/>
  <c r="AM103" i="11"/>
  <c r="Q104" i="11"/>
  <c r="Y104" i="11"/>
  <c r="AG104" i="11"/>
  <c r="K105" i="11"/>
  <c r="S105" i="11"/>
  <c r="AA105" i="11"/>
  <c r="AI105" i="11"/>
  <c r="M106" i="11"/>
  <c r="U106" i="11"/>
  <c r="AC106" i="11"/>
  <c r="AK106" i="11"/>
  <c r="O107" i="11"/>
  <c r="W107" i="11"/>
  <c r="AE107" i="11"/>
  <c r="AM107" i="11"/>
  <c r="Q108" i="11"/>
  <c r="Y108" i="11"/>
  <c r="AG108" i="11"/>
  <c r="K109" i="11"/>
  <c r="S109" i="11"/>
  <c r="AA109" i="11"/>
  <c r="AI109" i="11"/>
  <c r="M110" i="11"/>
  <c r="AB87" i="11"/>
  <c r="M88" i="11"/>
  <c r="W88" i="11"/>
  <c r="AH88" i="11"/>
  <c r="L89" i="11"/>
  <c r="T89" i="11"/>
  <c r="AB89" i="11"/>
  <c r="AJ89" i="11"/>
  <c r="N90" i="11"/>
  <c r="V90" i="11"/>
  <c r="AD90" i="11"/>
  <c r="AL90" i="11"/>
  <c r="P91" i="11"/>
  <c r="X91" i="11"/>
  <c r="AF91" i="11"/>
  <c r="J92" i="11"/>
  <c r="R92" i="11"/>
  <c r="Z92" i="11"/>
  <c r="AH92" i="11"/>
  <c r="L93" i="11"/>
  <c r="T93" i="11"/>
  <c r="AB93" i="11"/>
  <c r="AJ93" i="11"/>
  <c r="N94" i="11"/>
  <c r="V94" i="11"/>
  <c r="AD94" i="11"/>
  <c r="AL94" i="11"/>
  <c r="P95" i="11"/>
  <c r="X95" i="11"/>
  <c r="AF95" i="11"/>
  <c r="J96" i="11"/>
  <c r="R96" i="11"/>
  <c r="Z96" i="11"/>
  <c r="AH96" i="11"/>
  <c r="L97" i="11"/>
  <c r="T97" i="11"/>
  <c r="AB97" i="11"/>
  <c r="AJ97" i="11"/>
  <c r="N98" i="11"/>
  <c r="V98" i="11"/>
  <c r="AD98" i="11"/>
  <c r="AL98" i="11"/>
  <c r="P99" i="11"/>
  <c r="X99" i="11"/>
  <c r="AF99" i="11"/>
  <c r="J100" i="11"/>
  <c r="R100" i="11"/>
  <c r="Z100" i="11"/>
  <c r="AH100" i="11"/>
  <c r="L101" i="11"/>
  <c r="T101" i="11"/>
  <c r="AB101" i="11"/>
  <c r="AJ101" i="11"/>
  <c r="N102" i="11"/>
  <c r="V102" i="11"/>
  <c r="AD102" i="11"/>
  <c r="AL102" i="11"/>
  <c r="P103" i="11"/>
  <c r="X103" i="11"/>
  <c r="AF103" i="11"/>
  <c r="J104" i="11"/>
  <c r="R104" i="11"/>
  <c r="Z104" i="11"/>
  <c r="AH104" i="11"/>
  <c r="L105" i="11"/>
  <c r="T105" i="11"/>
  <c r="AB105" i="11"/>
  <c r="AJ105" i="11"/>
  <c r="N106" i="11"/>
  <c r="V106" i="11"/>
  <c r="AD106" i="11"/>
  <c r="AH108" i="11"/>
  <c r="P110" i="11"/>
  <c r="AC110" i="11"/>
  <c r="AM110" i="11"/>
  <c r="S111" i="11"/>
  <c r="AA111" i="11"/>
  <c r="AI111" i="11"/>
  <c r="M112" i="11"/>
  <c r="U112" i="11"/>
  <c r="AC112" i="11"/>
  <c r="AK112" i="11"/>
  <c r="O113" i="11"/>
  <c r="W113" i="11"/>
  <c r="AE113" i="11"/>
  <c r="AM113" i="11"/>
  <c r="Q114" i="11"/>
  <c r="Y114" i="11"/>
  <c r="AG114" i="11"/>
  <c r="K115" i="11"/>
  <c r="S115" i="11"/>
  <c r="AA115" i="11"/>
  <c r="AI115" i="11"/>
  <c r="M116" i="11"/>
  <c r="U116" i="11"/>
  <c r="AC116" i="11"/>
  <c r="AK116" i="11"/>
  <c r="O117" i="11"/>
  <c r="W117" i="11"/>
  <c r="AE117" i="11"/>
  <c r="AM117" i="11"/>
  <c r="Q118" i="11"/>
  <c r="Y118" i="11"/>
  <c r="AG118" i="11"/>
  <c r="K119" i="11"/>
  <c r="S119" i="11"/>
  <c r="AA119" i="11"/>
  <c r="AI119" i="11"/>
  <c r="M120" i="11"/>
  <c r="U120" i="11"/>
  <c r="AC120" i="11"/>
  <c r="AK120" i="11"/>
  <c r="O121" i="11"/>
  <c r="W121" i="11"/>
  <c r="AE121" i="11"/>
  <c r="AM121" i="11"/>
  <c r="Q122" i="11"/>
  <c r="Y122" i="11"/>
  <c r="AG122" i="11"/>
  <c r="K123" i="11"/>
  <c r="S123" i="11"/>
  <c r="AA123" i="11"/>
  <c r="AI123" i="11"/>
  <c r="M124" i="11"/>
  <c r="U124" i="11"/>
  <c r="AC124" i="11"/>
  <c r="AK124" i="11"/>
  <c r="O125" i="11"/>
  <c r="W125" i="11"/>
  <c r="AE125" i="11"/>
  <c r="AM125" i="11"/>
  <c r="Q126" i="11"/>
  <c r="Y126" i="11"/>
  <c r="AG126" i="11"/>
  <c r="K127" i="11"/>
  <c r="S127" i="11"/>
  <c r="AA127" i="11"/>
  <c r="AI127" i="11"/>
  <c r="M128" i="11"/>
  <c r="U128" i="11"/>
  <c r="AC128" i="11"/>
  <c r="AK128" i="11"/>
  <c r="O129" i="11"/>
  <c r="W129" i="11"/>
  <c r="AE129" i="11"/>
  <c r="AM129" i="11"/>
  <c r="Q130" i="11"/>
  <c r="Y130" i="11"/>
  <c r="AG130" i="11"/>
  <c r="K131" i="11"/>
  <c r="S131" i="11"/>
  <c r="AA131" i="11"/>
  <c r="AI131" i="11"/>
  <c r="M132" i="11"/>
  <c r="U132" i="11"/>
  <c r="AL106" i="11"/>
  <c r="L109" i="11"/>
  <c r="S110" i="11"/>
  <c r="AD110" i="11"/>
  <c r="J111" i="11"/>
  <c r="T111" i="11"/>
  <c r="AB111" i="11"/>
  <c r="AJ111" i="11"/>
  <c r="N112" i="11"/>
  <c r="V112" i="11"/>
  <c r="AD112" i="11"/>
  <c r="AL112" i="11"/>
  <c r="P113" i="11"/>
  <c r="X113" i="11"/>
  <c r="AF113" i="11"/>
  <c r="J114" i="11"/>
  <c r="R114" i="11"/>
  <c r="Z114" i="11"/>
  <c r="AH114" i="11"/>
  <c r="L115" i="11"/>
  <c r="T115" i="11"/>
  <c r="AB115" i="11"/>
  <c r="AJ115" i="11"/>
  <c r="N116" i="11"/>
  <c r="V116" i="11"/>
  <c r="AD116" i="11"/>
  <c r="AL116" i="11"/>
  <c r="P117" i="11"/>
  <c r="X117" i="11"/>
  <c r="AF117" i="11"/>
  <c r="J118" i="11"/>
  <c r="R118" i="11"/>
  <c r="Z118" i="11"/>
  <c r="AH118" i="11"/>
  <c r="L119" i="11"/>
  <c r="T119" i="11"/>
  <c r="AB119" i="11"/>
  <c r="AJ119" i="11"/>
  <c r="N120" i="11"/>
  <c r="V120" i="11"/>
  <c r="AD120" i="11"/>
  <c r="AL120" i="11"/>
  <c r="P121" i="11"/>
  <c r="X121" i="11"/>
  <c r="AF121" i="11"/>
  <c r="J122" i="11"/>
  <c r="R122" i="11"/>
  <c r="Z122" i="11"/>
  <c r="AH122" i="11"/>
  <c r="L123" i="11"/>
  <c r="T123" i="11"/>
  <c r="AB123" i="11"/>
  <c r="AJ123" i="11"/>
  <c r="N124" i="11"/>
  <c r="V124" i="11"/>
  <c r="AD124" i="11"/>
  <c r="AL124" i="11"/>
  <c r="P125" i="11"/>
  <c r="X125" i="11"/>
  <c r="AF125" i="11"/>
  <c r="J126" i="11"/>
  <c r="R126" i="11"/>
  <c r="Z126" i="11"/>
  <c r="AH126" i="11"/>
  <c r="L127" i="11"/>
  <c r="T127" i="11"/>
  <c r="AB127" i="11"/>
  <c r="AJ127" i="11"/>
  <c r="N128" i="11"/>
  <c r="V128" i="11"/>
  <c r="AD128" i="11"/>
  <c r="AL128" i="11"/>
  <c r="P129" i="11"/>
  <c r="X129" i="11"/>
  <c r="AF129" i="11"/>
  <c r="J130" i="11"/>
  <c r="R130" i="11"/>
  <c r="Z130" i="11"/>
  <c r="AH130" i="11"/>
  <c r="L131" i="11"/>
  <c r="T131" i="11"/>
  <c r="AB131" i="11"/>
  <c r="AJ131" i="11"/>
  <c r="N132" i="11"/>
  <c r="P107" i="11"/>
  <c r="T109" i="11"/>
  <c r="U110" i="11"/>
  <c r="AE110" i="11"/>
  <c r="M111" i="11"/>
  <c r="U111" i="11"/>
  <c r="AC111" i="11"/>
  <c r="AK111" i="11"/>
  <c r="O112" i="11"/>
  <c r="W112" i="11"/>
  <c r="AE112" i="11"/>
  <c r="AM112" i="11"/>
  <c r="Q113" i="11"/>
  <c r="Y113" i="11"/>
  <c r="AG113" i="11"/>
  <c r="K114" i="11"/>
  <c r="S114" i="11"/>
  <c r="AA114" i="11"/>
  <c r="AI114" i="11"/>
  <c r="M115" i="11"/>
  <c r="U115" i="11"/>
  <c r="AC115" i="11"/>
  <c r="AK115" i="11"/>
  <c r="O116" i="11"/>
  <c r="W116" i="11"/>
  <c r="AE116" i="11"/>
  <c r="AM116" i="11"/>
  <c r="Q117" i="11"/>
  <c r="Y117" i="11"/>
  <c r="AG117" i="11"/>
  <c r="K118" i="11"/>
  <c r="S118" i="11"/>
  <c r="AA118" i="11"/>
  <c r="AI118" i="11"/>
  <c r="M119" i="11"/>
  <c r="U119" i="11"/>
  <c r="AC119" i="11"/>
  <c r="AK119" i="11"/>
  <c r="O120" i="11"/>
  <c r="W120" i="11"/>
  <c r="AE120" i="11"/>
  <c r="AM120" i="11"/>
  <c r="Q121" i="11"/>
  <c r="Y121" i="11"/>
  <c r="AG121" i="11"/>
  <c r="K122" i="11"/>
  <c r="S122" i="11"/>
  <c r="AA122" i="11"/>
  <c r="AI122" i="11"/>
  <c r="M123" i="11"/>
  <c r="U123" i="11"/>
  <c r="AC123" i="11"/>
  <c r="AK123" i="11"/>
  <c r="O124" i="11"/>
  <c r="W124" i="11"/>
  <c r="AE124" i="11"/>
  <c r="AM124" i="11"/>
  <c r="Q125" i="11"/>
  <c r="Y125" i="11"/>
  <c r="AG125" i="11"/>
  <c r="K126" i="11"/>
  <c r="S126" i="11"/>
  <c r="AA126" i="11"/>
  <c r="AI126" i="11"/>
  <c r="M127" i="11"/>
  <c r="U127" i="11"/>
  <c r="AC127" i="11"/>
  <c r="AK127" i="11"/>
  <c r="O128" i="11"/>
  <c r="W128" i="11"/>
  <c r="AE128" i="11"/>
  <c r="X107" i="11"/>
  <c r="AB109" i="11"/>
  <c r="V110" i="11"/>
  <c r="AF110" i="11"/>
  <c r="N111" i="11"/>
  <c r="V111" i="11"/>
  <c r="AD111" i="11"/>
  <c r="AL111" i="11"/>
  <c r="P112" i="11"/>
  <c r="X112" i="11"/>
  <c r="AF112" i="11"/>
  <c r="J113" i="11"/>
  <c r="R113" i="11"/>
  <c r="Z113" i="11"/>
  <c r="AH113" i="11"/>
  <c r="L114" i="11"/>
  <c r="T114" i="11"/>
  <c r="AB114" i="11"/>
  <c r="AJ114" i="11"/>
  <c r="N115" i="11"/>
  <c r="V115" i="11"/>
  <c r="AD115" i="11"/>
  <c r="AL115" i="11"/>
  <c r="P116" i="11"/>
  <c r="X116" i="11"/>
  <c r="AF116" i="11"/>
  <c r="J117" i="11"/>
  <c r="R117" i="11"/>
  <c r="Z117" i="11"/>
  <c r="AH117" i="11"/>
  <c r="L118" i="11"/>
  <c r="T118" i="11"/>
  <c r="AB118" i="11"/>
  <c r="AJ118" i="11"/>
  <c r="N119" i="11"/>
  <c r="V119" i="11"/>
  <c r="AD119" i="11"/>
  <c r="AL119" i="11"/>
  <c r="P120" i="11"/>
  <c r="X120" i="11"/>
  <c r="AF120" i="11"/>
  <c r="J121" i="11"/>
  <c r="R121" i="11"/>
  <c r="Z121" i="11"/>
  <c r="AH121" i="11"/>
  <c r="L122" i="11"/>
  <c r="T122" i="11"/>
  <c r="AB122" i="11"/>
  <c r="AJ122" i="11"/>
  <c r="N123" i="11"/>
  <c r="V123" i="11"/>
  <c r="AD123" i="11"/>
  <c r="AL123" i="11"/>
  <c r="P124" i="11"/>
  <c r="X124" i="11"/>
  <c r="AF124" i="11"/>
  <c r="J125" i="11"/>
  <c r="R125" i="11"/>
  <c r="Z125" i="11"/>
  <c r="AH125" i="11"/>
  <c r="L126" i="11"/>
  <c r="T126" i="11"/>
  <c r="AB126" i="11"/>
  <c r="AJ126" i="11"/>
  <c r="N127" i="11"/>
  <c r="V127" i="11"/>
  <c r="AD127" i="11"/>
  <c r="AL127" i="11"/>
  <c r="P128" i="11"/>
  <c r="X128" i="11"/>
  <c r="AF128" i="11"/>
  <c r="J129" i="11"/>
  <c r="R129" i="11"/>
  <c r="Z129" i="11"/>
  <c r="AH129" i="11"/>
  <c r="L130" i="11"/>
  <c r="T130" i="11"/>
  <c r="AB130" i="11"/>
  <c r="AJ130" i="11"/>
  <c r="N131" i="11"/>
  <c r="V131" i="11"/>
  <c r="AD131" i="11"/>
  <c r="AL131" i="11"/>
  <c r="P132" i="11"/>
  <c r="X132" i="11"/>
  <c r="AF132" i="11"/>
  <c r="J133" i="11"/>
  <c r="AF107" i="11"/>
  <c r="AJ109" i="11"/>
  <c r="W110" i="11"/>
  <c r="AI110" i="11"/>
  <c r="O111" i="11"/>
  <c r="W111" i="11"/>
  <c r="AE111" i="11"/>
  <c r="AM111" i="11"/>
  <c r="Q112" i="11"/>
  <c r="Y112" i="11"/>
  <c r="AG112" i="11"/>
  <c r="K113" i="11"/>
  <c r="S113" i="11"/>
  <c r="AA113" i="11"/>
  <c r="AI113" i="11"/>
  <c r="M114" i="11"/>
  <c r="U114" i="11"/>
  <c r="AC114" i="11"/>
  <c r="AK114" i="11"/>
  <c r="O115" i="11"/>
  <c r="W115" i="11"/>
  <c r="AE115" i="11"/>
  <c r="AM115" i="11"/>
  <c r="Q116" i="11"/>
  <c r="Y116" i="11"/>
  <c r="AG116" i="11"/>
  <c r="K117" i="11"/>
  <c r="S117" i="11"/>
  <c r="AA117" i="11"/>
  <c r="AI117" i="11"/>
  <c r="M118" i="11"/>
  <c r="U118" i="11"/>
  <c r="AC118" i="11"/>
  <c r="AK118" i="11"/>
  <c r="O119" i="11"/>
  <c r="W119" i="11"/>
  <c r="AE119" i="11"/>
  <c r="AM119" i="11"/>
  <c r="Q120" i="11"/>
  <c r="Y120" i="11"/>
  <c r="AG120" i="11"/>
  <c r="K121" i="11"/>
  <c r="S121" i="11"/>
  <c r="AA121" i="11"/>
  <c r="AI121" i="11"/>
  <c r="M122" i="11"/>
  <c r="U122" i="11"/>
  <c r="AC122" i="11"/>
  <c r="AK122" i="11"/>
  <c r="O123" i="11"/>
  <c r="W123" i="11"/>
  <c r="AE123" i="11"/>
  <c r="AM123" i="11"/>
  <c r="Q124" i="11"/>
  <c r="Y124" i="11"/>
  <c r="AG124" i="11"/>
  <c r="K125" i="11"/>
  <c r="S125" i="11"/>
  <c r="AA125" i="11"/>
  <c r="AI125" i="11"/>
  <c r="M126" i="11"/>
  <c r="U126" i="11"/>
  <c r="AC126" i="11"/>
  <c r="AK126" i="11"/>
  <c r="O127" i="11"/>
  <c r="W127" i="11"/>
  <c r="AE127" i="11"/>
  <c r="AM127" i="11"/>
  <c r="Q128" i="11"/>
  <c r="Y128" i="11"/>
  <c r="AG128" i="11"/>
  <c r="K129" i="11"/>
  <c r="S129" i="11"/>
  <c r="AA129" i="11"/>
  <c r="AI129" i="11"/>
  <c r="M130" i="11"/>
  <c r="J108" i="11"/>
  <c r="AL109" i="11"/>
  <c r="X110" i="11"/>
  <c r="AJ110" i="11"/>
  <c r="P111" i="11"/>
  <c r="X111" i="11"/>
  <c r="AF111" i="11"/>
  <c r="J112" i="11"/>
  <c r="R112" i="11"/>
  <c r="Z112" i="11"/>
  <c r="AH112" i="11"/>
  <c r="L113" i="11"/>
  <c r="T113" i="11"/>
  <c r="AB113" i="11"/>
  <c r="AJ113" i="11"/>
  <c r="N114" i="11"/>
  <c r="V114" i="11"/>
  <c r="AD114" i="11"/>
  <c r="AL114" i="11"/>
  <c r="P115" i="11"/>
  <c r="X115" i="11"/>
  <c r="AF115" i="11"/>
  <c r="J116" i="11"/>
  <c r="R116" i="11"/>
  <c r="Z116" i="11"/>
  <c r="AH116" i="11"/>
  <c r="L117" i="11"/>
  <c r="T117" i="11"/>
  <c r="AB117" i="11"/>
  <c r="AJ117" i="11"/>
  <c r="N118" i="11"/>
  <c r="V118" i="11"/>
  <c r="AD118" i="11"/>
  <c r="AL118" i="11"/>
  <c r="P119" i="11"/>
  <c r="X119" i="11"/>
  <c r="AF119" i="11"/>
  <c r="J120" i="11"/>
  <c r="R120" i="11"/>
  <c r="Z120" i="11"/>
  <c r="AH120" i="11"/>
  <c r="L121" i="11"/>
  <c r="T121" i="11"/>
  <c r="AB121" i="11"/>
  <c r="AJ121" i="11"/>
  <c r="N122" i="11"/>
  <c r="V122" i="11"/>
  <c r="AD122" i="11"/>
  <c r="AL122" i="11"/>
  <c r="P123" i="11"/>
  <c r="X123" i="11"/>
  <c r="AF123" i="11"/>
  <c r="J124" i="11"/>
  <c r="R124" i="11"/>
  <c r="Z124" i="11"/>
  <c r="AH124" i="11"/>
  <c r="L125" i="11"/>
  <c r="T125" i="11"/>
  <c r="AB125" i="11"/>
  <c r="AJ125" i="11"/>
  <c r="N126" i="11"/>
  <c r="V126" i="11"/>
  <c r="AD126" i="11"/>
  <c r="AL126" i="11"/>
  <c r="P127" i="11"/>
  <c r="X127" i="11"/>
  <c r="AF127" i="11"/>
  <c r="J128" i="11"/>
  <c r="R128" i="11"/>
  <c r="Z128" i="11"/>
  <c r="AH128" i="11"/>
  <c r="L129" i="11"/>
  <c r="T129" i="11"/>
  <c r="AB129" i="11"/>
  <c r="AJ129" i="11"/>
  <c r="N130" i="11"/>
  <c r="V130" i="11"/>
  <c r="AD130" i="11"/>
  <c r="AL130" i="11"/>
  <c r="P131" i="11"/>
  <c r="X131" i="11"/>
  <c r="AF131" i="11"/>
  <c r="J132" i="11"/>
  <c r="R132" i="11"/>
  <c r="Z132" i="11"/>
  <c r="AH132" i="11"/>
  <c r="R108" i="11"/>
  <c r="N110" i="11"/>
  <c r="AA110" i="11"/>
  <c r="AK110" i="11"/>
  <c r="Q111" i="11"/>
  <c r="Y111" i="11"/>
  <c r="AG111" i="11"/>
  <c r="K112" i="11"/>
  <c r="S112" i="11"/>
  <c r="AA112" i="11"/>
  <c r="AI112" i="11"/>
  <c r="M113" i="11"/>
  <c r="U113" i="11"/>
  <c r="AC113" i="11"/>
  <c r="AK113" i="11"/>
  <c r="O114" i="11"/>
  <c r="W114" i="11"/>
  <c r="AE114" i="11"/>
  <c r="AM114" i="11"/>
  <c r="Q115" i="11"/>
  <c r="Y115" i="11"/>
  <c r="AG115" i="11"/>
  <c r="K116" i="11"/>
  <c r="S116" i="11"/>
  <c r="AA116" i="11"/>
  <c r="AI116" i="11"/>
  <c r="M117" i="11"/>
  <c r="U117" i="11"/>
  <c r="AC117" i="11"/>
  <c r="AK117" i="11"/>
  <c r="O118" i="11"/>
  <c r="W118" i="11"/>
  <c r="AE118" i="11"/>
  <c r="AM118" i="11"/>
  <c r="Q119" i="11"/>
  <c r="Y119" i="11"/>
  <c r="AG119" i="11"/>
  <c r="K120" i="11"/>
  <c r="S120" i="11"/>
  <c r="AA120" i="11"/>
  <c r="AI120" i="11"/>
  <c r="M121" i="11"/>
  <c r="U121" i="11"/>
  <c r="AC121" i="11"/>
  <c r="AK121" i="11"/>
  <c r="O122" i="11"/>
  <c r="W122" i="11"/>
  <c r="AE122" i="11"/>
  <c r="AM122" i="11"/>
  <c r="Q123" i="11"/>
  <c r="Y123" i="11"/>
  <c r="AG123" i="11"/>
  <c r="K124" i="11"/>
  <c r="S124" i="11"/>
  <c r="AA124" i="11"/>
  <c r="AI124" i="11"/>
  <c r="M125" i="11"/>
  <c r="U125" i="11"/>
  <c r="AC125" i="11"/>
  <c r="AK125" i="11"/>
  <c r="O126" i="11"/>
  <c r="W126" i="11"/>
  <c r="AE126" i="11"/>
  <c r="AM126" i="11"/>
  <c r="Q127" i="11"/>
  <c r="Y127" i="11"/>
  <c r="AG127" i="11"/>
  <c r="K128" i="11"/>
  <c r="S128" i="11"/>
  <c r="AA128" i="11"/>
  <c r="AI128" i="11"/>
  <c r="M129" i="11"/>
  <c r="U129" i="11"/>
  <c r="AC129" i="11"/>
  <c r="AK129" i="11"/>
  <c r="O130" i="11"/>
  <c r="W130" i="11"/>
  <c r="AE130" i="11"/>
  <c r="AM130" i="11"/>
  <c r="Q131" i="11"/>
  <c r="Y131" i="11"/>
  <c r="AG131" i="11"/>
  <c r="K132" i="11"/>
  <c r="S132" i="11"/>
  <c r="Z108" i="11"/>
  <c r="O110" i="11"/>
  <c r="AB110" i="11"/>
  <c r="AL110" i="11"/>
  <c r="R111" i="11"/>
  <c r="Z111" i="11"/>
  <c r="AH111" i="11"/>
  <c r="L112" i="11"/>
  <c r="T112" i="11"/>
  <c r="AB112" i="11"/>
  <c r="AJ112" i="11"/>
  <c r="N113" i="11"/>
  <c r="V113" i="11"/>
  <c r="AD113" i="11"/>
  <c r="AL113" i="11"/>
  <c r="P114" i="11"/>
  <c r="X114" i="11"/>
  <c r="AF114" i="11"/>
  <c r="J115" i="11"/>
  <c r="R115" i="11"/>
  <c r="Z115" i="11"/>
  <c r="AH115" i="11"/>
  <c r="L116" i="11"/>
  <c r="T116" i="11"/>
  <c r="AB116" i="11"/>
  <c r="AJ116" i="11"/>
  <c r="N117" i="11"/>
  <c r="V117" i="11"/>
  <c r="AD117" i="11"/>
  <c r="AL117" i="11"/>
  <c r="P118" i="11"/>
  <c r="X118" i="11"/>
  <c r="AF118" i="11"/>
  <c r="J119" i="11"/>
  <c r="R119" i="11"/>
  <c r="Z119" i="11"/>
  <c r="AH119" i="11"/>
  <c r="L120" i="11"/>
  <c r="T120" i="11"/>
  <c r="AB120" i="11"/>
  <c r="AJ120" i="11"/>
  <c r="N121" i="11"/>
  <c r="V121" i="11"/>
  <c r="AD121" i="11"/>
  <c r="AL121" i="11"/>
  <c r="P122" i="11"/>
  <c r="X122" i="11"/>
  <c r="AF122" i="11"/>
  <c r="J123" i="11"/>
  <c r="R123" i="11"/>
  <c r="Z123" i="11"/>
  <c r="AH123" i="11"/>
  <c r="L124" i="11"/>
  <c r="T124" i="11"/>
  <c r="AB124" i="11"/>
  <c r="AJ124" i="11"/>
  <c r="N125" i="11"/>
  <c r="V125" i="11"/>
  <c r="AD125" i="11"/>
  <c r="AL125" i="11"/>
  <c r="P126" i="11"/>
  <c r="X126" i="11"/>
  <c r="AF126" i="11"/>
  <c r="J127" i="11"/>
  <c r="R127" i="11"/>
  <c r="Z127" i="11"/>
  <c r="AH127" i="11"/>
  <c r="L128" i="11"/>
  <c r="T128" i="11"/>
  <c r="AB128" i="11"/>
  <c r="AJ128" i="11"/>
  <c r="N129" i="11"/>
  <c r="V129" i="11"/>
  <c r="AD129" i="11"/>
  <c r="AL129" i="11"/>
  <c r="P130" i="11"/>
  <c r="X130" i="11"/>
  <c r="AF130" i="11"/>
  <c r="J131" i="11"/>
  <c r="R131" i="11"/>
  <c r="AM128" i="11"/>
  <c r="AC130" i="11"/>
  <c r="AC131" i="11"/>
  <c r="T132" i="11"/>
  <c r="AE132" i="11"/>
  <c r="L133" i="11"/>
  <c r="T133" i="11"/>
  <c r="AB133" i="11"/>
  <c r="AJ133" i="11"/>
  <c r="N134" i="11"/>
  <c r="V134" i="11"/>
  <c r="AD134" i="11"/>
  <c r="AL134" i="11"/>
  <c r="P135" i="11"/>
  <c r="X135" i="11"/>
  <c r="AF135" i="11"/>
  <c r="J136" i="11"/>
  <c r="R136" i="11"/>
  <c r="Z136" i="11"/>
  <c r="AH136" i="11"/>
  <c r="L137" i="11"/>
  <c r="T137" i="11"/>
  <c r="AB137" i="11"/>
  <c r="AJ137" i="11"/>
  <c r="N138" i="11"/>
  <c r="V138" i="11"/>
  <c r="AD138" i="11"/>
  <c r="AL138" i="11"/>
  <c r="P139" i="11"/>
  <c r="X139" i="11"/>
  <c r="AF139" i="11"/>
  <c r="J140" i="11"/>
  <c r="R140" i="11"/>
  <c r="Z140" i="11"/>
  <c r="AH140" i="11"/>
  <c r="L141" i="11"/>
  <c r="T141" i="11"/>
  <c r="AB141" i="11"/>
  <c r="AJ141" i="11"/>
  <c r="N142" i="11"/>
  <c r="V142" i="11"/>
  <c r="AD142" i="11"/>
  <c r="AL142" i="11"/>
  <c r="P143" i="11"/>
  <c r="X143" i="11"/>
  <c r="AF143" i="11"/>
  <c r="J144" i="11"/>
  <c r="R144" i="11"/>
  <c r="Z144" i="11"/>
  <c r="AH144" i="11"/>
  <c r="L145" i="11"/>
  <c r="T145" i="11"/>
  <c r="AB145" i="11"/>
  <c r="AJ145" i="11"/>
  <c r="N146" i="11"/>
  <c r="V146" i="11"/>
  <c r="AD146" i="11"/>
  <c r="AL146" i="11"/>
  <c r="P147" i="11"/>
  <c r="X147" i="11"/>
  <c r="AF147" i="11"/>
  <c r="J148" i="11"/>
  <c r="R148" i="11"/>
  <c r="Z148" i="11"/>
  <c r="AH148" i="11"/>
  <c r="L149" i="11"/>
  <c r="T149" i="11"/>
  <c r="AB149" i="11"/>
  <c r="AJ149" i="11"/>
  <c r="N150" i="11"/>
  <c r="V150" i="11"/>
  <c r="AD150" i="11"/>
  <c r="AL150" i="11"/>
  <c r="P151" i="11"/>
  <c r="X151" i="11"/>
  <c r="AF151" i="11"/>
  <c r="J152" i="11"/>
  <c r="R152" i="11"/>
  <c r="Z152" i="11"/>
  <c r="AH152" i="11"/>
  <c r="L153" i="11"/>
  <c r="T153" i="11"/>
  <c r="AB153" i="11"/>
  <c r="AJ153" i="11"/>
  <c r="N154" i="11"/>
  <c r="V154" i="11"/>
  <c r="AD154" i="11"/>
  <c r="AL154" i="11"/>
  <c r="P155" i="11"/>
  <c r="X155" i="11"/>
  <c r="AF155" i="11"/>
  <c r="J156" i="11"/>
  <c r="R156" i="11"/>
  <c r="Z156" i="11"/>
  <c r="AH156" i="11"/>
  <c r="L157" i="11"/>
  <c r="T157" i="11"/>
  <c r="Q129" i="11"/>
  <c r="AI130" i="11"/>
  <c r="AE131" i="11"/>
  <c r="V132" i="11"/>
  <c r="AG132" i="11"/>
  <c r="M133" i="11"/>
  <c r="U133" i="11"/>
  <c r="AC133" i="11"/>
  <c r="AK133" i="11"/>
  <c r="O134" i="11"/>
  <c r="W134" i="11"/>
  <c r="AE134" i="11"/>
  <c r="AM134" i="11"/>
  <c r="Q135" i="11"/>
  <c r="Y135" i="11"/>
  <c r="AG135" i="11"/>
  <c r="K136" i="11"/>
  <c r="S136" i="11"/>
  <c r="AA136" i="11"/>
  <c r="AI136" i="11"/>
  <c r="M137" i="11"/>
  <c r="U137" i="11"/>
  <c r="AC137" i="11"/>
  <c r="AK137" i="11"/>
  <c r="O138" i="11"/>
  <c r="W138" i="11"/>
  <c r="AE138" i="11"/>
  <c r="AM138" i="11"/>
  <c r="Q139" i="11"/>
  <c r="Y139" i="11"/>
  <c r="AG139" i="11"/>
  <c r="K140" i="11"/>
  <c r="S140" i="11"/>
  <c r="AA140" i="11"/>
  <c r="AI140" i="11"/>
  <c r="M141" i="11"/>
  <c r="U141" i="11"/>
  <c r="AC141" i="11"/>
  <c r="AK141" i="11"/>
  <c r="O142" i="11"/>
  <c r="W142" i="11"/>
  <c r="AE142" i="11"/>
  <c r="AM142" i="11"/>
  <c r="Q143" i="11"/>
  <c r="Y143" i="11"/>
  <c r="AG143" i="11"/>
  <c r="K144" i="11"/>
  <c r="S144" i="11"/>
  <c r="AA144" i="11"/>
  <c r="AI144" i="11"/>
  <c r="M145" i="11"/>
  <c r="U145" i="11"/>
  <c r="AC145" i="11"/>
  <c r="AK145" i="11"/>
  <c r="O146" i="11"/>
  <c r="W146" i="11"/>
  <c r="AE146" i="11"/>
  <c r="AM146" i="11"/>
  <c r="Q147" i="11"/>
  <c r="Y147" i="11"/>
  <c r="AG147" i="11"/>
  <c r="K148" i="11"/>
  <c r="S148" i="11"/>
  <c r="AA148" i="11"/>
  <c r="AI148" i="11"/>
  <c r="M149" i="11"/>
  <c r="U149" i="11"/>
  <c r="AC149" i="11"/>
  <c r="AK149" i="11"/>
  <c r="O150" i="11"/>
  <c r="W150" i="11"/>
  <c r="AE150" i="11"/>
  <c r="AM150" i="11"/>
  <c r="Q151" i="11"/>
  <c r="Y151" i="11"/>
  <c r="AG151" i="11"/>
  <c r="K152" i="11"/>
  <c r="S152" i="11"/>
  <c r="AA152" i="11"/>
  <c r="AI152" i="11"/>
  <c r="M153" i="11"/>
  <c r="U153" i="11"/>
  <c r="AC153" i="11"/>
  <c r="AK153" i="11"/>
  <c r="O154" i="11"/>
  <c r="W154" i="11"/>
  <c r="AE154" i="11"/>
  <c r="AM154" i="11"/>
  <c r="Q155" i="11"/>
  <c r="Y155" i="11"/>
  <c r="AG155" i="11"/>
  <c r="K156" i="11"/>
  <c r="Y129" i="11"/>
  <c r="AK130" i="11"/>
  <c r="AH131" i="11"/>
  <c r="W132" i="11"/>
  <c r="AI132" i="11"/>
  <c r="N133" i="11"/>
  <c r="V133" i="11"/>
  <c r="AD133" i="11"/>
  <c r="AL133" i="11"/>
  <c r="P134" i="11"/>
  <c r="X134" i="11"/>
  <c r="AF134" i="11"/>
  <c r="J135" i="11"/>
  <c r="R135" i="11"/>
  <c r="Z135" i="11"/>
  <c r="AH135" i="11"/>
  <c r="L136" i="11"/>
  <c r="T136" i="11"/>
  <c r="AB136" i="11"/>
  <c r="AJ136" i="11"/>
  <c r="N137" i="11"/>
  <c r="V137" i="11"/>
  <c r="AD137" i="11"/>
  <c r="AL137" i="11"/>
  <c r="P138" i="11"/>
  <c r="X138" i="11"/>
  <c r="AF138" i="11"/>
  <c r="J139" i="11"/>
  <c r="R139" i="11"/>
  <c r="Z139" i="11"/>
  <c r="AH139" i="11"/>
  <c r="L140" i="11"/>
  <c r="T140" i="11"/>
  <c r="AB140" i="11"/>
  <c r="AJ140" i="11"/>
  <c r="N141" i="11"/>
  <c r="V141" i="11"/>
  <c r="AD141" i="11"/>
  <c r="AL141" i="11"/>
  <c r="P142" i="11"/>
  <c r="X142" i="11"/>
  <c r="AF142" i="11"/>
  <c r="J143" i="11"/>
  <c r="R143" i="11"/>
  <c r="Z143" i="11"/>
  <c r="AH143" i="11"/>
  <c r="L144" i="11"/>
  <c r="T144" i="11"/>
  <c r="AB144" i="11"/>
  <c r="AJ144" i="11"/>
  <c r="N145" i="11"/>
  <c r="V145" i="11"/>
  <c r="AD145" i="11"/>
  <c r="AL145" i="11"/>
  <c r="P146" i="11"/>
  <c r="X146" i="11"/>
  <c r="AF146" i="11"/>
  <c r="J147" i="11"/>
  <c r="R147" i="11"/>
  <c r="Z147" i="11"/>
  <c r="AH147" i="11"/>
  <c r="L148" i="11"/>
  <c r="T148" i="11"/>
  <c r="AB148" i="11"/>
  <c r="AJ148" i="11"/>
  <c r="N149" i="11"/>
  <c r="V149" i="11"/>
  <c r="AD149" i="11"/>
  <c r="AL149" i="11"/>
  <c r="P150" i="11"/>
  <c r="X150" i="11"/>
  <c r="AF150" i="11"/>
  <c r="J151" i="11"/>
  <c r="R151" i="11"/>
  <c r="Z151" i="11"/>
  <c r="AH151" i="11"/>
  <c r="L152" i="11"/>
  <c r="T152" i="11"/>
  <c r="AB152" i="11"/>
  <c r="AJ152" i="11"/>
  <c r="N153" i="11"/>
  <c r="V153" i="11"/>
  <c r="AD153" i="11"/>
  <c r="AL153" i="11"/>
  <c r="P154" i="11"/>
  <c r="X154" i="11"/>
  <c r="AF154" i="11"/>
  <c r="J155" i="11"/>
  <c r="R155" i="11"/>
  <c r="Z155" i="11"/>
  <c r="AH155" i="11"/>
  <c r="L156" i="11"/>
  <c r="T156" i="11"/>
  <c r="AB156" i="11"/>
  <c r="AJ156" i="11"/>
  <c r="N157" i="11"/>
  <c r="V157" i="11"/>
  <c r="AD157" i="11"/>
  <c r="AL157" i="11"/>
  <c r="AG129" i="11"/>
  <c r="M131" i="11"/>
  <c r="AK131" i="11"/>
  <c r="Y132" i="11"/>
  <c r="AJ132" i="11"/>
  <c r="O133" i="11"/>
  <c r="W133" i="11"/>
  <c r="AE133" i="11"/>
  <c r="AM133" i="11"/>
  <c r="Q134" i="11"/>
  <c r="Y134" i="11"/>
  <c r="AG134" i="11"/>
  <c r="K135" i="11"/>
  <c r="S135" i="11"/>
  <c r="AA135" i="11"/>
  <c r="AI135" i="11"/>
  <c r="M136" i="11"/>
  <c r="U136" i="11"/>
  <c r="AC136" i="11"/>
  <c r="AK136" i="11"/>
  <c r="O137" i="11"/>
  <c r="W137" i="11"/>
  <c r="AE137" i="11"/>
  <c r="AM137" i="11"/>
  <c r="Q138" i="11"/>
  <c r="Y138" i="11"/>
  <c r="AG138" i="11"/>
  <c r="K139" i="11"/>
  <c r="S139" i="11"/>
  <c r="AA139" i="11"/>
  <c r="AI139" i="11"/>
  <c r="M140" i="11"/>
  <c r="U140" i="11"/>
  <c r="AC140" i="11"/>
  <c r="AK140" i="11"/>
  <c r="O141" i="11"/>
  <c r="W141" i="11"/>
  <c r="AE141" i="11"/>
  <c r="AM141" i="11"/>
  <c r="Q142" i="11"/>
  <c r="Y142" i="11"/>
  <c r="AG142" i="11"/>
  <c r="K143" i="11"/>
  <c r="S143" i="11"/>
  <c r="AA143" i="11"/>
  <c r="AI143" i="11"/>
  <c r="M144" i="11"/>
  <c r="U144" i="11"/>
  <c r="AC144" i="11"/>
  <c r="AK144" i="11"/>
  <c r="O145" i="11"/>
  <c r="W145" i="11"/>
  <c r="AE145" i="11"/>
  <c r="AM145" i="11"/>
  <c r="Q146" i="11"/>
  <c r="Y146" i="11"/>
  <c r="AG146" i="11"/>
  <c r="K147" i="11"/>
  <c r="S147" i="11"/>
  <c r="AA147" i="11"/>
  <c r="AI147" i="11"/>
  <c r="M148" i="11"/>
  <c r="U148" i="11"/>
  <c r="AC148" i="11"/>
  <c r="AK148" i="11"/>
  <c r="O149" i="11"/>
  <c r="W149" i="11"/>
  <c r="AE149" i="11"/>
  <c r="AM149" i="11"/>
  <c r="Q150" i="11"/>
  <c r="Y150" i="11"/>
  <c r="AG150" i="11"/>
  <c r="K151" i="11"/>
  <c r="S151" i="11"/>
  <c r="AA151" i="11"/>
  <c r="AI151" i="11"/>
  <c r="M152" i="11"/>
  <c r="U152" i="11"/>
  <c r="AC152" i="11"/>
  <c r="AK152" i="11"/>
  <c r="O153" i="11"/>
  <c r="W153" i="11"/>
  <c r="AE153" i="11"/>
  <c r="AM153" i="11"/>
  <c r="Q154" i="11"/>
  <c r="Y154" i="11"/>
  <c r="K130" i="11"/>
  <c r="O131" i="11"/>
  <c r="AM131" i="11"/>
  <c r="AA132" i="11"/>
  <c r="AK132" i="11"/>
  <c r="P133" i="11"/>
  <c r="X133" i="11"/>
  <c r="AF133" i="11"/>
  <c r="J134" i="11"/>
  <c r="R134" i="11"/>
  <c r="Z134" i="11"/>
  <c r="AH134" i="11"/>
  <c r="L135" i="11"/>
  <c r="T135" i="11"/>
  <c r="AB135" i="11"/>
  <c r="AJ135" i="11"/>
  <c r="N136" i="11"/>
  <c r="V136" i="11"/>
  <c r="AD136" i="11"/>
  <c r="AL136" i="11"/>
  <c r="P137" i="11"/>
  <c r="X137" i="11"/>
  <c r="AF137" i="11"/>
  <c r="J138" i="11"/>
  <c r="R138" i="11"/>
  <c r="Z138" i="11"/>
  <c r="AH138" i="11"/>
  <c r="L139" i="11"/>
  <c r="T139" i="11"/>
  <c r="AB139" i="11"/>
  <c r="AJ139" i="11"/>
  <c r="N140" i="11"/>
  <c r="V140" i="11"/>
  <c r="AD140" i="11"/>
  <c r="AL140" i="11"/>
  <c r="P141" i="11"/>
  <c r="X141" i="11"/>
  <c r="AF141" i="11"/>
  <c r="J142" i="11"/>
  <c r="R142" i="11"/>
  <c r="Z142" i="11"/>
  <c r="AH142" i="11"/>
  <c r="L143" i="11"/>
  <c r="T143" i="11"/>
  <c r="AB143" i="11"/>
  <c r="AJ143" i="11"/>
  <c r="N144" i="11"/>
  <c r="V144" i="11"/>
  <c r="AD144" i="11"/>
  <c r="AL144" i="11"/>
  <c r="P145" i="11"/>
  <c r="X145" i="11"/>
  <c r="AF145" i="11"/>
  <c r="J146" i="11"/>
  <c r="R146" i="11"/>
  <c r="Z146" i="11"/>
  <c r="AH146" i="11"/>
  <c r="L147" i="11"/>
  <c r="T147" i="11"/>
  <c r="AB147" i="11"/>
  <c r="AJ147" i="11"/>
  <c r="N148" i="11"/>
  <c r="V148" i="11"/>
  <c r="AD148" i="11"/>
  <c r="AL148" i="11"/>
  <c r="P149" i="11"/>
  <c r="X149" i="11"/>
  <c r="AF149" i="11"/>
  <c r="J150" i="11"/>
  <c r="R150" i="11"/>
  <c r="Z150" i="11"/>
  <c r="AH150" i="11"/>
  <c r="L151" i="11"/>
  <c r="T151" i="11"/>
  <c r="AB151" i="11"/>
  <c r="AJ151" i="11"/>
  <c r="N152" i="11"/>
  <c r="V152" i="11"/>
  <c r="AD152" i="11"/>
  <c r="AL152" i="11"/>
  <c r="P153" i="11"/>
  <c r="X153" i="11"/>
  <c r="AF153" i="11"/>
  <c r="J154" i="11"/>
  <c r="R154" i="11"/>
  <c r="Z154" i="11"/>
  <c r="AH154" i="11"/>
  <c r="L155" i="11"/>
  <c r="T155" i="11"/>
  <c r="AB155" i="11"/>
  <c r="S130" i="11"/>
  <c r="U131" i="11"/>
  <c r="L132" i="11"/>
  <c r="AB132" i="11"/>
  <c r="AL132" i="11"/>
  <c r="Q133" i="11"/>
  <c r="Y133" i="11"/>
  <c r="AG133" i="11"/>
  <c r="K134" i="11"/>
  <c r="S134" i="11"/>
  <c r="AA134" i="11"/>
  <c r="AI134" i="11"/>
  <c r="M135" i="11"/>
  <c r="U135" i="11"/>
  <c r="AC135" i="11"/>
  <c r="AK135" i="11"/>
  <c r="O136" i="11"/>
  <c r="W136" i="11"/>
  <c r="AE136" i="11"/>
  <c r="AM136" i="11"/>
  <c r="Q137" i="11"/>
  <c r="Y137" i="11"/>
  <c r="AG137" i="11"/>
  <c r="K138" i="11"/>
  <c r="S138" i="11"/>
  <c r="AA138" i="11"/>
  <c r="AI138" i="11"/>
  <c r="M139" i="11"/>
  <c r="U139" i="11"/>
  <c r="AC139" i="11"/>
  <c r="AK139" i="11"/>
  <c r="O140" i="11"/>
  <c r="W140" i="11"/>
  <c r="AE140" i="11"/>
  <c r="AM140" i="11"/>
  <c r="Q141" i="11"/>
  <c r="Y141" i="11"/>
  <c r="AG141" i="11"/>
  <c r="K142" i="11"/>
  <c r="S142" i="11"/>
  <c r="AA142" i="11"/>
  <c r="AI142" i="11"/>
  <c r="M143" i="11"/>
  <c r="U143" i="11"/>
  <c r="AC143" i="11"/>
  <c r="AK143" i="11"/>
  <c r="O144" i="11"/>
  <c r="W144" i="11"/>
  <c r="AE144" i="11"/>
  <c r="AM144" i="11"/>
  <c r="Q145" i="11"/>
  <c r="Y145" i="11"/>
  <c r="AG145" i="11"/>
  <c r="K146" i="11"/>
  <c r="S146" i="11"/>
  <c r="AA146" i="11"/>
  <c r="AI146" i="11"/>
  <c r="M147" i="11"/>
  <c r="U147" i="11"/>
  <c r="AC147" i="11"/>
  <c r="AK147" i="11"/>
  <c r="O148" i="11"/>
  <c r="W148" i="11"/>
  <c r="AE148" i="11"/>
  <c r="AM148" i="11"/>
  <c r="Q149" i="11"/>
  <c r="Y149" i="11"/>
  <c r="AG149" i="11"/>
  <c r="K150" i="11"/>
  <c r="S150" i="11"/>
  <c r="AA150" i="11"/>
  <c r="AI150" i="11"/>
  <c r="M151" i="11"/>
  <c r="U151" i="11"/>
  <c r="AC151" i="11"/>
  <c r="AK151" i="11"/>
  <c r="O152" i="11"/>
  <c r="W152" i="11"/>
  <c r="AE152" i="11"/>
  <c r="AM152" i="11"/>
  <c r="Q153" i="11"/>
  <c r="Y153" i="11"/>
  <c r="AG153" i="11"/>
  <c r="K154" i="11"/>
  <c r="S154" i="11"/>
  <c r="AA154" i="11"/>
  <c r="AI154" i="11"/>
  <c r="M155" i="11"/>
  <c r="U155" i="11"/>
  <c r="AC155" i="11"/>
  <c r="AK155" i="11"/>
  <c r="O156" i="11"/>
  <c r="W156" i="11"/>
  <c r="AE156" i="11"/>
  <c r="U130" i="11"/>
  <c r="W131" i="11"/>
  <c r="O132" i="11"/>
  <c r="AC132" i="11"/>
  <c r="AM132" i="11"/>
  <c r="R133" i="11"/>
  <c r="Z133" i="11"/>
  <c r="AH133" i="11"/>
  <c r="L134" i="11"/>
  <c r="T134" i="11"/>
  <c r="AB134" i="11"/>
  <c r="AJ134" i="11"/>
  <c r="N135" i="11"/>
  <c r="V135" i="11"/>
  <c r="AD135" i="11"/>
  <c r="AL135" i="11"/>
  <c r="P136" i="11"/>
  <c r="X136" i="11"/>
  <c r="AF136" i="11"/>
  <c r="J137" i="11"/>
  <c r="R137" i="11"/>
  <c r="Z137" i="11"/>
  <c r="AH137" i="11"/>
  <c r="L138" i="11"/>
  <c r="T138" i="11"/>
  <c r="AB138" i="11"/>
  <c r="AJ138" i="11"/>
  <c r="N139" i="11"/>
  <c r="V139" i="11"/>
  <c r="AD139" i="11"/>
  <c r="AL139" i="11"/>
  <c r="P140" i="11"/>
  <c r="X140" i="11"/>
  <c r="AF140" i="11"/>
  <c r="J141" i="11"/>
  <c r="R141" i="11"/>
  <c r="Z141" i="11"/>
  <c r="AH141" i="11"/>
  <c r="L142" i="11"/>
  <c r="T142" i="11"/>
  <c r="AB142" i="11"/>
  <c r="AJ142" i="11"/>
  <c r="N143" i="11"/>
  <c r="V143" i="11"/>
  <c r="AD143" i="11"/>
  <c r="AL143" i="11"/>
  <c r="P144" i="11"/>
  <c r="X144" i="11"/>
  <c r="AF144" i="11"/>
  <c r="J145" i="11"/>
  <c r="R145" i="11"/>
  <c r="Z145" i="11"/>
  <c r="AH145" i="11"/>
  <c r="L146" i="11"/>
  <c r="T146" i="11"/>
  <c r="AB146" i="11"/>
  <c r="AJ146" i="11"/>
  <c r="N147" i="11"/>
  <c r="V147" i="11"/>
  <c r="AD147" i="11"/>
  <c r="AL147" i="11"/>
  <c r="P148" i="11"/>
  <c r="X148" i="11"/>
  <c r="AF148" i="11"/>
  <c r="J149" i="11"/>
  <c r="R149" i="11"/>
  <c r="Z149" i="11"/>
  <c r="AH149" i="11"/>
  <c r="L150" i="11"/>
  <c r="T150" i="11"/>
  <c r="AB150" i="11"/>
  <c r="AJ150" i="11"/>
  <c r="N151" i="11"/>
  <c r="V151" i="11"/>
  <c r="AD151" i="11"/>
  <c r="AL151" i="11"/>
  <c r="P152" i="11"/>
  <c r="X152" i="11"/>
  <c r="AF152" i="11"/>
  <c r="J153" i="11"/>
  <c r="R153" i="11"/>
  <c r="Z153" i="11"/>
  <c r="AH153" i="11"/>
  <c r="L154" i="11"/>
  <c r="T154" i="11"/>
  <c r="AA130" i="11"/>
  <c r="Z131" i="11"/>
  <c r="Q132" i="11"/>
  <c r="AD132" i="11"/>
  <c r="K133" i="11"/>
  <c r="S133" i="11"/>
  <c r="AA133" i="11"/>
  <c r="AI133" i="11"/>
  <c r="M134" i="11"/>
  <c r="U134" i="11"/>
  <c r="AC134" i="11"/>
  <c r="AK134" i="11"/>
  <c r="O135" i="11"/>
  <c r="W135" i="11"/>
  <c r="AE135" i="11"/>
  <c r="AM135" i="11"/>
  <c r="Q136" i="11"/>
  <c r="Y136" i="11"/>
  <c r="AG136" i="11"/>
  <c r="K137" i="11"/>
  <c r="S137" i="11"/>
  <c r="AA137" i="11"/>
  <c r="AI137" i="11"/>
  <c r="M138" i="11"/>
  <c r="U138" i="11"/>
  <c r="AC138" i="11"/>
  <c r="AK138" i="11"/>
  <c r="O139" i="11"/>
  <c r="W139" i="11"/>
  <c r="AE139" i="11"/>
  <c r="AM139" i="11"/>
  <c r="Q140" i="11"/>
  <c r="Y140" i="11"/>
  <c r="AG140" i="11"/>
  <c r="K141" i="11"/>
  <c r="S141" i="11"/>
  <c r="AA141" i="11"/>
  <c r="AI141" i="11"/>
  <c r="M142" i="11"/>
  <c r="U142" i="11"/>
  <c r="AC142" i="11"/>
  <c r="AK142" i="11"/>
  <c r="O143" i="11"/>
  <c r="W143" i="11"/>
  <c r="AE143" i="11"/>
  <c r="AM143" i="11"/>
  <c r="Q144" i="11"/>
  <c r="Y144" i="11"/>
  <c r="AG144" i="11"/>
  <c r="K145" i="11"/>
  <c r="S145" i="11"/>
  <c r="AA145" i="11"/>
  <c r="AI145" i="11"/>
  <c r="M146" i="11"/>
  <c r="U146" i="11"/>
  <c r="AC146" i="11"/>
  <c r="AK146" i="11"/>
  <c r="O147" i="11"/>
  <c r="W147" i="11"/>
  <c r="AE147" i="11"/>
  <c r="AM147" i="11"/>
  <c r="Q148" i="11"/>
  <c r="Y148" i="11"/>
  <c r="AG148" i="11"/>
  <c r="K149" i="11"/>
  <c r="S149" i="11"/>
  <c r="AA149" i="11"/>
  <c r="AI149" i="11"/>
  <c r="M150" i="11"/>
  <c r="U150" i="11"/>
  <c r="AC150" i="11"/>
  <c r="AK150" i="11"/>
  <c r="O151" i="11"/>
  <c r="W151" i="11"/>
  <c r="AE151" i="11"/>
  <c r="AM151" i="11"/>
  <c r="Q152" i="11"/>
  <c r="Y152" i="11"/>
  <c r="AG152" i="11"/>
  <c r="K153" i="11"/>
  <c r="S153" i="11"/>
  <c r="AJ154" i="11"/>
  <c r="AA155" i="11"/>
  <c r="N156" i="11"/>
  <c r="AA156" i="11"/>
  <c r="AM156" i="11"/>
  <c r="S157" i="11"/>
  <c r="AC157" i="11"/>
  <c r="AM157" i="11"/>
  <c r="Q158" i="11"/>
  <c r="Y158" i="11"/>
  <c r="AG158" i="11"/>
  <c r="K159" i="11"/>
  <c r="S159" i="11"/>
  <c r="AA159" i="11"/>
  <c r="AI159" i="11"/>
  <c r="M160" i="11"/>
  <c r="U160" i="11"/>
  <c r="AC160" i="11"/>
  <c r="AK160" i="11"/>
  <c r="O161" i="11"/>
  <c r="W161" i="11"/>
  <c r="AE161" i="11"/>
  <c r="AM161" i="11"/>
  <c r="Q162" i="11"/>
  <c r="Y162" i="11"/>
  <c r="AG162" i="11"/>
  <c r="K163" i="11"/>
  <c r="S163" i="11"/>
  <c r="AA163" i="11"/>
  <c r="AI163" i="11"/>
  <c r="M164" i="11"/>
  <c r="U164" i="11"/>
  <c r="AC164" i="11"/>
  <c r="AK164" i="11"/>
  <c r="O165" i="11"/>
  <c r="W165" i="11"/>
  <c r="AE165" i="11"/>
  <c r="AM165" i="11"/>
  <c r="Q166" i="11"/>
  <c r="Y166" i="11"/>
  <c r="AG166" i="11"/>
  <c r="K167" i="11"/>
  <c r="S167" i="11"/>
  <c r="AA167" i="11"/>
  <c r="AI167" i="11"/>
  <c r="M168" i="11"/>
  <c r="U168" i="11"/>
  <c r="AC168" i="11"/>
  <c r="AK168" i="11"/>
  <c r="O169" i="11"/>
  <c r="W169" i="11"/>
  <c r="AE169" i="11"/>
  <c r="AM169" i="11"/>
  <c r="Q170" i="11"/>
  <c r="Y170" i="11"/>
  <c r="AG170" i="11"/>
  <c r="K171" i="11"/>
  <c r="S171" i="11"/>
  <c r="AA171" i="11"/>
  <c r="AI171" i="11"/>
  <c r="M172" i="11"/>
  <c r="U172" i="11"/>
  <c r="AC172" i="11"/>
  <c r="AK172" i="11"/>
  <c r="O173" i="11"/>
  <c r="W173" i="11"/>
  <c r="AE173" i="11"/>
  <c r="AM173" i="11"/>
  <c r="Q174" i="11"/>
  <c r="Y174" i="11"/>
  <c r="AG174" i="11"/>
  <c r="K175" i="11"/>
  <c r="S175" i="11"/>
  <c r="AA175" i="11"/>
  <c r="AI175" i="11"/>
  <c r="M176" i="11"/>
  <c r="U176" i="11"/>
  <c r="AC176" i="11"/>
  <c r="AK176" i="11"/>
  <c r="O177" i="11"/>
  <c r="W177" i="11"/>
  <c r="AA153" i="11"/>
  <c r="AK154" i="11"/>
  <c r="AD155" i="11"/>
  <c r="P156" i="11"/>
  <c r="AC156" i="11"/>
  <c r="J157" i="11"/>
  <c r="U157" i="11"/>
  <c r="AE157" i="11"/>
  <c r="J158" i="11"/>
  <c r="R158" i="11"/>
  <c r="Z158" i="11"/>
  <c r="AH158" i="11"/>
  <c r="L159" i="11"/>
  <c r="T159" i="11"/>
  <c r="AB159" i="11"/>
  <c r="AJ159" i="11"/>
  <c r="N160" i="11"/>
  <c r="V160" i="11"/>
  <c r="AD160" i="11"/>
  <c r="AL160" i="11"/>
  <c r="P161" i="11"/>
  <c r="X161" i="11"/>
  <c r="AF161" i="11"/>
  <c r="J162" i="11"/>
  <c r="R162" i="11"/>
  <c r="Z162" i="11"/>
  <c r="AH162" i="11"/>
  <c r="L163" i="11"/>
  <c r="T163" i="11"/>
  <c r="AB163" i="11"/>
  <c r="AJ163" i="11"/>
  <c r="N164" i="11"/>
  <c r="V164" i="11"/>
  <c r="AD164" i="11"/>
  <c r="AL164" i="11"/>
  <c r="P165" i="11"/>
  <c r="X165" i="11"/>
  <c r="AF165" i="11"/>
  <c r="J166" i="11"/>
  <c r="R166" i="11"/>
  <c r="Z166" i="11"/>
  <c r="AH166" i="11"/>
  <c r="L167" i="11"/>
  <c r="T167" i="11"/>
  <c r="AB167" i="11"/>
  <c r="AJ167" i="11"/>
  <c r="N168" i="11"/>
  <c r="V168" i="11"/>
  <c r="AD168" i="11"/>
  <c r="AL168" i="11"/>
  <c r="P169" i="11"/>
  <c r="X169" i="11"/>
  <c r="AF169" i="11"/>
  <c r="J170" i="11"/>
  <c r="R170" i="11"/>
  <c r="Z170" i="11"/>
  <c r="AH170" i="11"/>
  <c r="L171" i="11"/>
  <c r="T171" i="11"/>
  <c r="AB171" i="11"/>
  <c r="AJ171" i="11"/>
  <c r="N172" i="11"/>
  <c r="V172" i="11"/>
  <c r="AD172" i="11"/>
  <c r="AL172" i="11"/>
  <c r="P173" i="11"/>
  <c r="X173" i="11"/>
  <c r="AF173" i="11"/>
  <c r="J174" i="11"/>
  <c r="R174" i="11"/>
  <c r="Z174" i="11"/>
  <c r="AH174" i="11"/>
  <c r="L175" i="11"/>
  <c r="T175" i="11"/>
  <c r="AB175" i="11"/>
  <c r="AJ175" i="11"/>
  <c r="N176" i="11"/>
  <c r="V176" i="11"/>
  <c r="AD176" i="11"/>
  <c r="AL176" i="11"/>
  <c r="P177" i="11"/>
  <c r="X177" i="11"/>
  <c r="AF177" i="11"/>
  <c r="AI153" i="11"/>
  <c r="K155" i="11"/>
  <c r="AE155" i="11"/>
  <c r="Q156" i="11"/>
  <c r="AD156" i="11"/>
  <c r="K157" i="11"/>
  <c r="W157" i="11"/>
  <c r="AF157" i="11"/>
  <c r="K158" i="11"/>
  <c r="S158" i="11"/>
  <c r="AA158" i="11"/>
  <c r="AI158" i="11"/>
  <c r="M159" i="11"/>
  <c r="U159" i="11"/>
  <c r="AC159" i="11"/>
  <c r="AK159" i="11"/>
  <c r="O160" i="11"/>
  <c r="W160" i="11"/>
  <c r="AE160" i="11"/>
  <c r="AM160" i="11"/>
  <c r="Q161" i="11"/>
  <c r="Y161" i="11"/>
  <c r="AG161" i="11"/>
  <c r="K162" i="11"/>
  <c r="S162" i="11"/>
  <c r="AA162" i="11"/>
  <c r="AI162" i="11"/>
  <c r="M163" i="11"/>
  <c r="U163" i="11"/>
  <c r="AC163" i="11"/>
  <c r="AK163" i="11"/>
  <c r="O164" i="11"/>
  <c r="W164" i="11"/>
  <c r="AE164" i="11"/>
  <c r="AM164" i="11"/>
  <c r="Q165" i="11"/>
  <c r="Y165" i="11"/>
  <c r="AG165" i="11"/>
  <c r="K166" i="11"/>
  <c r="S166" i="11"/>
  <c r="AA166" i="11"/>
  <c r="AI166" i="11"/>
  <c r="M167" i="11"/>
  <c r="U167" i="11"/>
  <c r="AC167" i="11"/>
  <c r="AK167" i="11"/>
  <c r="O168" i="11"/>
  <c r="W168" i="11"/>
  <c r="AE168" i="11"/>
  <c r="AM168" i="11"/>
  <c r="Q169" i="11"/>
  <c r="Y169" i="11"/>
  <c r="AG169" i="11"/>
  <c r="K170" i="11"/>
  <c r="S170" i="11"/>
  <c r="AA170" i="11"/>
  <c r="AI170" i="11"/>
  <c r="M171" i="11"/>
  <c r="U171" i="11"/>
  <c r="AC171" i="11"/>
  <c r="AK171" i="11"/>
  <c r="O172" i="11"/>
  <c r="W172" i="11"/>
  <c r="AE172" i="11"/>
  <c r="AM172" i="11"/>
  <c r="Q173" i="11"/>
  <c r="Y173" i="11"/>
  <c r="AG173" i="11"/>
  <c r="K174" i="11"/>
  <c r="S174" i="11"/>
  <c r="AA174" i="11"/>
  <c r="AI174" i="11"/>
  <c r="M175" i="11"/>
  <c r="U175" i="11"/>
  <c r="AC175" i="11"/>
  <c r="AK175" i="11"/>
  <c r="O176" i="11"/>
  <c r="W176" i="11"/>
  <c r="AE176" i="11"/>
  <c r="AM176" i="11"/>
  <c r="Q177" i="11"/>
  <c r="Y177" i="11"/>
  <c r="AG177" i="11"/>
  <c r="K178" i="11"/>
  <c r="S178" i="11"/>
  <c r="AA178" i="11"/>
  <c r="AI178" i="11"/>
  <c r="M179" i="11"/>
  <c r="U179" i="11"/>
  <c r="AC179" i="11"/>
  <c r="M154" i="11"/>
  <c r="N155" i="11"/>
  <c r="AI155" i="11"/>
  <c r="S156" i="11"/>
  <c r="AF156" i="11"/>
  <c r="M157" i="11"/>
  <c r="X157" i="11"/>
  <c r="AG157" i="11"/>
  <c r="L158" i="11"/>
  <c r="T158" i="11"/>
  <c r="AB158" i="11"/>
  <c r="AJ158" i="11"/>
  <c r="N159" i="11"/>
  <c r="V159" i="11"/>
  <c r="AD159" i="11"/>
  <c r="AL159" i="11"/>
  <c r="P160" i="11"/>
  <c r="X160" i="11"/>
  <c r="AF160" i="11"/>
  <c r="J161" i="11"/>
  <c r="R161" i="11"/>
  <c r="Z161" i="11"/>
  <c r="AH161" i="11"/>
  <c r="L162" i="11"/>
  <c r="T162" i="11"/>
  <c r="AB162" i="11"/>
  <c r="AJ162" i="11"/>
  <c r="N163" i="11"/>
  <c r="V163" i="11"/>
  <c r="AD163" i="11"/>
  <c r="AL163" i="11"/>
  <c r="P164" i="11"/>
  <c r="X164" i="11"/>
  <c r="AF164" i="11"/>
  <c r="J165" i="11"/>
  <c r="R165" i="11"/>
  <c r="Z165" i="11"/>
  <c r="AH165" i="11"/>
  <c r="L166" i="11"/>
  <c r="T166" i="11"/>
  <c r="AB166" i="11"/>
  <c r="AJ166" i="11"/>
  <c r="N167" i="11"/>
  <c r="V167" i="11"/>
  <c r="AD167" i="11"/>
  <c r="AL167" i="11"/>
  <c r="P168" i="11"/>
  <c r="X168" i="11"/>
  <c r="AF168" i="11"/>
  <c r="J169" i="11"/>
  <c r="R169" i="11"/>
  <c r="Z169" i="11"/>
  <c r="AH169" i="11"/>
  <c r="L170" i="11"/>
  <c r="T170" i="11"/>
  <c r="AB170" i="11"/>
  <c r="AJ170" i="11"/>
  <c r="N171" i="11"/>
  <c r="V171" i="11"/>
  <c r="AD171" i="11"/>
  <c r="AL171" i="11"/>
  <c r="P172" i="11"/>
  <c r="X172" i="11"/>
  <c r="AF172" i="11"/>
  <c r="J173" i="11"/>
  <c r="R173" i="11"/>
  <c r="Z173" i="11"/>
  <c r="AH173" i="11"/>
  <c r="L174" i="11"/>
  <c r="T174" i="11"/>
  <c r="AB174" i="11"/>
  <c r="AJ174" i="11"/>
  <c r="N175" i="11"/>
  <c r="V175" i="11"/>
  <c r="AD175" i="11"/>
  <c r="AL175" i="11"/>
  <c r="U154" i="11"/>
  <c r="AC154" i="11"/>
  <c r="V155" i="11"/>
  <c r="AM155" i="11"/>
  <c r="X156" i="11"/>
  <c r="AK156" i="11"/>
  <c r="Q157" i="11"/>
  <c r="AA157" i="11"/>
  <c r="AJ157" i="11"/>
  <c r="O158" i="11"/>
  <c r="W158" i="11"/>
  <c r="AE158" i="11"/>
  <c r="AM158" i="11"/>
  <c r="Q159" i="11"/>
  <c r="Y159" i="11"/>
  <c r="AG159" i="11"/>
  <c r="K160" i="11"/>
  <c r="S160" i="11"/>
  <c r="AA160" i="11"/>
  <c r="AI160" i="11"/>
  <c r="M161" i="11"/>
  <c r="U161" i="11"/>
  <c r="AC161" i="11"/>
  <c r="AK161" i="11"/>
  <c r="O162" i="11"/>
  <c r="W162" i="11"/>
  <c r="AE162" i="11"/>
  <c r="AM162" i="11"/>
  <c r="Q163" i="11"/>
  <c r="Y163" i="11"/>
  <c r="AG163" i="11"/>
  <c r="K164" i="11"/>
  <c r="S164" i="11"/>
  <c r="AA164" i="11"/>
  <c r="AI164" i="11"/>
  <c r="M165" i="11"/>
  <c r="U165" i="11"/>
  <c r="AC165" i="11"/>
  <c r="AK165" i="11"/>
  <c r="O166" i="11"/>
  <c r="W166" i="11"/>
  <c r="AE166" i="11"/>
  <c r="AM166" i="11"/>
  <c r="Q167" i="11"/>
  <c r="Y167" i="11"/>
  <c r="AG167" i="11"/>
  <c r="K168" i="11"/>
  <c r="S168" i="11"/>
  <c r="AA168" i="11"/>
  <c r="AI168" i="11"/>
  <c r="M169" i="11"/>
  <c r="U169" i="11"/>
  <c r="AC169" i="11"/>
  <c r="AK169" i="11"/>
  <c r="O170" i="11"/>
  <c r="W170" i="11"/>
  <c r="AE170" i="11"/>
  <c r="AM170" i="11"/>
  <c r="Q171" i="11"/>
  <c r="Y171" i="11"/>
  <c r="AG171" i="11"/>
  <c r="K172" i="11"/>
  <c r="S172" i="11"/>
  <c r="AA172" i="11"/>
  <c r="AI172" i="11"/>
  <c r="M173" i="11"/>
  <c r="U173" i="11"/>
  <c r="AC173" i="11"/>
  <c r="AK173" i="11"/>
  <c r="O174" i="11"/>
  <c r="W174" i="11"/>
  <c r="AE174" i="11"/>
  <c r="AM174" i="11"/>
  <c r="Q175" i="11"/>
  <c r="Y175" i="11"/>
  <c r="AG175" i="11"/>
  <c r="K176" i="11"/>
  <c r="S176" i="11"/>
  <c r="AA176" i="11"/>
  <c r="AI176" i="11"/>
  <c r="M177" i="11"/>
  <c r="U177" i="11"/>
  <c r="AC177" i="11"/>
  <c r="AK177" i="11"/>
  <c r="O178" i="11"/>
  <c r="W178" i="11"/>
  <c r="AG154" i="11"/>
  <c r="W155" i="11"/>
  <c r="M156" i="11"/>
  <c r="Y156" i="11"/>
  <c r="AL156" i="11"/>
  <c r="R157" i="11"/>
  <c r="AB157" i="11"/>
  <c r="AK157" i="11"/>
  <c r="P158" i="11"/>
  <c r="X158" i="11"/>
  <c r="AF158" i="11"/>
  <c r="J159" i="11"/>
  <c r="R159" i="11"/>
  <c r="Z159" i="11"/>
  <c r="AH159" i="11"/>
  <c r="L160" i="11"/>
  <c r="T160" i="11"/>
  <c r="AB160" i="11"/>
  <c r="AJ160" i="11"/>
  <c r="N161" i="11"/>
  <c r="V161" i="11"/>
  <c r="AD161" i="11"/>
  <c r="AL161" i="11"/>
  <c r="P162" i="11"/>
  <c r="X162" i="11"/>
  <c r="AF162" i="11"/>
  <c r="J163" i="11"/>
  <c r="R163" i="11"/>
  <c r="Z163" i="11"/>
  <c r="AH163" i="11"/>
  <c r="L164" i="11"/>
  <c r="T164" i="11"/>
  <c r="AB164" i="11"/>
  <c r="AJ164" i="11"/>
  <c r="N165" i="11"/>
  <c r="V165" i="11"/>
  <c r="AD165" i="11"/>
  <c r="AL165" i="11"/>
  <c r="P166" i="11"/>
  <c r="X166" i="11"/>
  <c r="AF166" i="11"/>
  <c r="J167" i="11"/>
  <c r="R167" i="11"/>
  <c r="Z167" i="11"/>
  <c r="AH167" i="11"/>
  <c r="L168" i="11"/>
  <c r="T168" i="11"/>
  <c r="AB168" i="11"/>
  <c r="AJ168" i="11"/>
  <c r="N169" i="11"/>
  <c r="V169" i="11"/>
  <c r="AD169" i="11"/>
  <c r="AL169" i="11"/>
  <c r="P170" i="11"/>
  <c r="X170" i="11"/>
  <c r="AF170" i="11"/>
  <c r="J171" i="11"/>
  <c r="R171" i="11"/>
  <c r="Z171" i="11"/>
  <c r="AH171" i="11"/>
  <c r="L172" i="11"/>
  <c r="T172" i="11"/>
  <c r="AB172" i="11"/>
  <c r="AJ172" i="11"/>
  <c r="N173" i="11"/>
  <c r="V173" i="11"/>
  <c r="AD173" i="11"/>
  <c r="AL173" i="11"/>
  <c r="P174" i="11"/>
  <c r="X174" i="11"/>
  <c r="AF174" i="11"/>
  <c r="J175" i="11"/>
  <c r="R175" i="11"/>
  <c r="Z175" i="11"/>
  <c r="AH175" i="11"/>
  <c r="L176" i="11"/>
  <c r="T176" i="11"/>
  <c r="AB176" i="11"/>
  <c r="AJ176" i="11"/>
  <c r="N177" i="11"/>
  <c r="V177" i="11"/>
  <c r="AD177" i="11"/>
  <c r="AL177" i="11"/>
  <c r="P178" i="11"/>
  <c r="X178" i="11"/>
  <c r="AB154" i="11"/>
  <c r="AI156" i="11"/>
  <c r="N158" i="11"/>
  <c r="P159" i="11"/>
  <c r="R160" i="11"/>
  <c r="T161" i="11"/>
  <c r="V162" i="11"/>
  <c r="X163" i="11"/>
  <c r="Z164" i="11"/>
  <c r="AB165" i="11"/>
  <c r="AD166" i="11"/>
  <c r="AF167" i="11"/>
  <c r="AH168" i="11"/>
  <c r="AJ169" i="11"/>
  <c r="AL170" i="11"/>
  <c r="J172" i="11"/>
  <c r="L173" i="11"/>
  <c r="N174" i="11"/>
  <c r="P175" i="11"/>
  <c r="Q176" i="11"/>
  <c r="J177" i="11"/>
  <c r="AB177" i="11"/>
  <c r="M178" i="11"/>
  <c r="Z178" i="11"/>
  <c r="AJ178" i="11"/>
  <c r="O179" i="11"/>
  <c r="X179" i="11"/>
  <c r="AG179" i="11"/>
  <c r="K180" i="11"/>
  <c r="S180" i="11"/>
  <c r="AA180" i="11"/>
  <c r="AI180" i="11"/>
  <c r="M181" i="11"/>
  <c r="U181" i="11"/>
  <c r="AC181" i="11"/>
  <c r="AK181" i="11"/>
  <c r="O182" i="11"/>
  <c r="W182" i="11"/>
  <c r="AE182" i="11"/>
  <c r="AM182" i="11"/>
  <c r="Q183" i="11"/>
  <c r="Y183" i="11"/>
  <c r="AG183" i="11"/>
  <c r="K184" i="11"/>
  <c r="S184" i="11"/>
  <c r="AA184" i="11"/>
  <c r="AI184" i="11"/>
  <c r="M185" i="11"/>
  <c r="U185" i="11"/>
  <c r="AC185" i="11"/>
  <c r="AK185" i="11"/>
  <c r="O186" i="11"/>
  <c r="W186" i="11"/>
  <c r="AE186" i="11"/>
  <c r="AM186" i="11"/>
  <c r="Q187" i="11"/>
  <c r="Y187" i="11"/>
  <c r="AG187" i="11"/>
  <c r="K188" i="11"/>
  <c r="S188" i="11"/>
  <c r="AA188" i="11"/>
  <c r="AI188" i="11"/>
  <c r="M189" i="11"/>
  <c r="U189" i="11"/>
  <c r="AC189" i="11"/>
  <c r="AK189" i="11"/>
  <c r="O190" i="11"/>
  <c r="W190" i="11"/>
  <c r="AE190" i="11"/>
  <c r="AM190" i="11"/>
  <c r="Q191" i="11"/>
  <c r="Y191" i="11"/>
  <c r="AG191" i="11"/>
  <c r="K192" i="11"/>
  <c r="S192" i="11"/>
  <c r="AA192" i="11"/>
  <c r="AI192" i="11"/>
  <c r="M193" i="11"/>
  <c r="U193" i="11"/>
  <c r="AC193" i="11"/>
  <c r="AK193" i="11"/>
  <c r="O194" i="11"/>
  <c r="W194" i="11"/>
  <c r="AE194" i="11"/>
  <c r="AM194" i="11"/>
  <c r="Q195" i="11"/>
  <c r="Y195" i="11"/>
  <c r="AG195" i="11"/>
  <c r="K196" i="11"/>
  <c r="S196" i="11"/>
  <c r="AA196" i="11"/>
  <c r="AI196" i="11"/>
  <c r="M197" i="11"/>
  <c r="U197" i="11"/>
  <c r="AC197" i="11"/>
  <c r="AK197" i="11"/>
  <c r="O198" i="11"/>
  <c r="W198" i="11"/>
  <c r="AE198" i="11"/>
  <c r="AM198" i="11"/>
  <c r="Q199" i="11"/>
  <c r="Y199" i="11"/>
  <c r="AG199" i="11"/>
  <c r="K200" i="11"/>
  <c r="S200" i="11"/>
  <c r="AA200" i="11"/>
  <c r="AI200" i="11"/>
  <c r="M201" i="11"/>
  <c r="U201" i="11"/>
  <c r="AC201" i="11"/>
  <c r="AK201" i="11"/>
  <c r="O202" i="11"/>
  <c r="W202" i="11"/>
  <c r="AE202" i="11"/>
  <c r="AM202" i="11"/>
  <c r="Q203" i="11"/>
  <c r="Y203" i="11"/>
  <c r="AG203" i="11"/>
  <c r="K204" i="11"/>
  <c r="S204" i="11"/>
  <c r="AA204" i="11"/>
  <c r="AI204" i="11"/>
  <c r="M205" i="11"/>
  <c r="U205" i="11"/>
  <c r="AC205" i="11"/>
  <c r="AK205" i="11"/>
  <c r="O206" i="11"/>
  <c r="W206" i="11"/>
  <c r="AE206" i="11"/>
  <c r="AG207" i="11"/>
  <c r="S208" i="11"/>
  <c r="O155" i="11"/>
  <c r="O157" i="11"/>
  <c r="U158" i="11"/>
  <c r="W159" i="11"/>
  <c r="Y160" i="11"/>
  <c r="AA161" i="11"/>
  <c r="AC162" i="11"/>
  <c r="AE163" i="11"/>
  <c r="AG164" i="11"/>
  <c r="AI165" i="11"/>
  <c r="AK166" i="11"/>
  <c r="AM167" i="11"/>
  <c r="K169" i="11"/>
  <c r="M170" i="11"/>
  <c r="O171" i="11"/>
  <c r="Q172" i="11"/>
  <c r="S173" i="11"/>
  <c r="U174" i="11"/>
  <c r="W175" i="11"/>
  <c r="R176" i="11"/>
  <c r="K177" i="11"/>
  <c r="AE177" i="11"/>
  <c r="N178" i="11"/>
  <c r="AB178" i="11"/>
  <c r="AK178" i="11"/>
  <c r="P179" i="11"/>
  <c r="Y179" i="11"/>
  <c r="AH179" i="11"/>
  <c r="L180" i="11"/>
  <c r="T180" i="11"/>
  <c r="AB180" i="11"/>
  <c r="AJ180" i="11"/>
  <c r="N181" i="11"/>
  <c r="V181" i="11"/>
  <c r="AD181" i="11"/>
  <c r="AL181" i="11"/>
  <c r="P182" i="11"/>
  <c r="X182" i="11"/>
  <c r="AF182" i="11"/>
  <c r="J183" i="11"/>
  <c r="R183" i="11"/>
  <c r="Z183" i="11"/>
  <c r="AH183" i="11"/>
  <c r="L184" i="11"/>
  <c r="T184" i="11"/>
  <c r="AB184" i="11"/>
  <c r="AJ184" i="11"/>
  <c r="N185" i="11"/>
  <c r="V185" i="11"/>
  <c r="AD185" i="11"/>
  <c r="AL185" i="11"/>
  <c r="P186" i="11"/>
  <c r="X186" i="11"/>
  <c r="AF186" i="11"/>
  <c r="J187" i="11"/>
  <c r="R187" i="11"/>
  <c r="Z187" i="11"/>
  <c r="AH187" i="11"/>
  <c r="L188" i="11"/>
  <c r="T188" i="11"/>
  <c r="AB188" i="11"/>
  <c r="AJ188" i="11"/>
  <c r="N189" i="11"/>
  <c r="V189" i="11"/>
  <c r="AD189" i="11"/>
  <c r="AL189" i="11"/>
  <c r="P190" i="11"/>
  <c r="X190" i="11"/>
  <c r="AF190" i="11"/>
  <c r="J191" i="11"/>
  <c r="R191" i="11"/>
  <c r="Z191" i="11"/>
  <c r="AH191" i="11"/>
  <c r="L192" i="11"/>
  <c r="T192" i="11"/>
  <c r="AB192" i="11"/>
  <c r="AJ192" i="11"/>
  <c r="N193" i="11"/>
  <c r="V193" i="11"/>
  <c r="AD193" i="11"/>
  <c r="AL193" i="11"/>
  <c r="P194" i="11"/>
  <c r="X194" i="11"/>
  <c r="AF194" i="11"/>
  <c r="J195" i="11"/>
  <c r="R195" i="11"/>
  <c r="Z195" i="11"/>
  <c r="AH195" i="11"/>
  <c r="L196" i="11"/>
  <c r="T196" i="11"/>
  <c r="AB196" i="11"/>
  <c r="AJ196" i="11"/>
  <c r="N197" i="11"/>
  <c r="V197" i="11"/>
  <c r="AD197" i="11"/>
  <c r="AL197" i="11"/>
  <c r="P198" i="11"/>
  <c r="X198" i="11"/>
  <c r="AF198" i="11"/>
  <c r="J199" i="11"/>
  <c r="R199" i="11"/>
  <c r="Z199" i="11"/>
  <c r="AH199" i="11"/>
  <c r="L200" i="11"/>
  <c r="T200" i="11"/>
  <c r="AB200" i="11"/>
  <c r="AJ200" i="11"/>
  <c r="N201" i="11"/>
  <c r="V201" i="11"/>
  <c r="AD201" i="11"/>
  <c r="AL201" i="11"/>
  <c r="P202" i="11"/>
  <c r="X202" i="11"/>
  <c r="AF202" i="11"/>
  <c r="J203" i="11"/>
  <c r="R203" i="11"/>
  <c r="Z203" i="11"/>
  <c r="AH203" i="11"/>
  <c r="L204" i="11"/>
  <c r="T204" i="11"/>
  <c r="AB204" i="11"/>
  <c r="AJ204" i="11"/>
  <c r="N205" i="11"/>
  <c r="V205" i="11"/>
  <c r="AD205" i="11"/>
  <c r="AL205" i="11"/>
  <c r="P206" i="11"/>
  <c r="X206" i="11"/>
  <c r="AF206" i="11"/>
  <c r="J207" i="11"/>
  <c r="R207" i="11"/>
  <c r="Z207" i="11"/>
  <c r="AH207" i="11"/>
  <c r="L208" i="11"/>
  <c r="T208" i="11"/>
  <c r="AB208" i="11"/>
  <c r="AJ208" i="11"/>
  <c r="AA207" i="11"/>
  <c r="M208" i="11"/>
  <c r="S155" i="11"/>
  <c r="P157" i="11"/>
  <c r="V158" i="11"/>
  <c r="X159" i="11"/>
  <c r="Z160" i="11"/>
  <c r="AB161" i="11"/>
  <c r="AD162" i="11"/>
  <c r="AF163" i="11"/>
  <c r="AH164" i="11"/>
  <c r="AJ165" i="11"/>
  <c r="AL166" i="11"/>
  <c r="J168" i="11"/>
  <c r="L169" i="11"/>
  <c r="N170" i="11"/>
  <c r="P171" i="11"/>
  <c r="R172" i="11"/>
  <c r="T173" i="11"/>
  <c r="V174" i="11"/>
  <c r="X175" i="11"/>
  <c r="X176" i="11"/>
  <c r="L177" i="11"/>
  <c r="AH177" i="11"/>
  <c r="Q178" i="11"/>
  <c r="AC178" i="11"/>
  <c r="AL178" i="11"/>
  <c r="Q179" i="11"/>
  <c r="Z179" i="11"/>
  <c r="AI179" i="11"/>
  <c r="M180" i="11"/>
  <c r="U180" i="11"/>
  <c r="AC180" i="11"/>
  <c r="AK180" i="11"/>
  <c r="O181" i="11"/>
  <c r="W181" i="11"/>
  <c r="AE181" i="11"/>
  <c r="AM181" i="11"/>
  <c r="Q182" i="11"/>
  <c r="Y182" i="11"/>
  <c r="AG182" i="11"/>
  <c r="K183" i="11"/>
  <c r="S183" i="11"/>
  <c r="AA183" i="11"/>
  <c r="AI183" i="11"/>
  <c r="M184" i="11"/>
  <c r="U184" i="11"/>
  <c r="AC184" i="11"/>
  <c r="AK184" i="11"/>
  <c r="O185" i="11"/>
  <c r="W185" i="11"/>
  <c r="AE185" i="11"/>
  <c r="AM185" i="11"/>
  <c r="Q186" i="11"/>
  <c r="Y186" i="11"/>
  <c r="AG186" i="11"/>
  <c r="K187" i="11"/>
  <c r="S187" i="11"/>
  <c r="AA187" i="11"/>
  <c r="AI187" i="11"/>
  <c r="M188" i="11"/>
  <c r="U188" i="11"/>
  <c r="AC188" i="11"/>
  <c r="AK188" i="11"/>
  <c r="O189" i="11"/>
  <c r="W189" i="11"/>
  <c r="AE189" i="11"/>
  <c r="AM189" i="11"/>
  <c r="Q190" i="11"/>
  <c r="Y190" i="11"/>
  <c r="AG190" i="11"/>
  <c r="K191" i="11"/>
  <c r="S191" i="11"/>
  <c r="AA191" i="11"/>
  <c r="AI191" i="11"/>
  <c r="M192" i="11"/>
  <c r="U192" i="11"/>
  <c r="AC192" i="11"/>
  <c r="AK192" i="11"/>
  <c r="O193" i="11"/>
  <c r="W193" i="11"/>
  <c r="AE193" i="11"/>
  <c r="AM193" i="11"/>
  <c r="Q194" i="11"/>
  <c r="Y194" i="11"/>
  <c r="AG194" i="11"/>
  <c r="K195" i="11"/>
  <c r="S195" i="11"/>
  <c r="AA195" i="11"/>
  <c r="AI195" i="11"/>
  <c r="M196" i="11"/>
  <c r="U196" i="11"/>
  <c r="AC196" i="11"/>
  <c r="AK196" i="11"/>
  <c r="O197" i="11"/>
  <c r="W197" i="11"/>
  <c r="AE197" i="11"/>
  <c r="AM197" i="11"/>
  <c r="Q198" i="11"/>
  <c r="Y198" i="11"/>
  <c r="AG198" i="11"/>
  <c r="K199" i="11"/>
  <c r="S199" i="11"/>
  <c r="AA199" i="11"/>
  <c r="AI199" i="11"/>
  <c r="M200" i="11"/>
  <c r="U200" i="11"/>
  <c r="AC200" i="11"/>
  <c r="AK200" i="11"/>
  <c r="O201" i="11"/>
  <c r="W201" i="11"/>
  <c r="AE201" i="11"/>
  <c r="AM201" i="11"/>
  <c r="Q202" i="11"/>
  <c r="Y202" i="11"/>
  <c r="AG202" i="11"/>
  <c r="K203" i="11"/>
  <c r="S203" i="11"/>
  <c r="AA203" i="11"/>
  <c r="AI203" i="11"/>
  <c r="M204" i="11"/>
  <c r="U204" i="11"/>
  <c r="AC204" i="11"/>
  <c r="AK204" i="11"/>
  <c r="O205" i="11"/>
  <c r="W205" i="11"/>
  <c r="AE205" i="11"/>
  <c r="AM205" i="11"/>
  <c r="Q206" i="11"/>
  <c r="Y206" i="11"/>
  <c r="AG206" i="11"/>
  <c r="K207" i="11"/>
  <c r="S207" i="11"/>
  <c r="AI207" i="11"/>
  <c r="U208" i="11"/>
  <c r="AC208" i="11"/>
  <c r="AK208" i="11"/>
  <c r="AJ155" i="11"/>
  <c r="Y157" i="11"/>
  <c r="AC158" i="11"/>
  <c r="AE159" i="11"/>
  <c r="AG160" i="11"/>
  <c r="AI161" i="11"/>
  <c r="AK162" i="11"/>
  <c r="AM163" i="11"/>
  <c r="K165" i="11"/>
  <c r="M166" i="11"/>
  <c r="O167" i="11"/>
  <c r="Q168" i="11"/>
  <c r="S169" i="11"/>
  <c r="U170" i="11"/>
  <c r="W171" i="11"/>
  <c r="Y172" i="11"/>
  <c r="AA173" i="11"/>
  <c r="AC174" i="11"/>
  <c r="AE175" i="11"/>
  <c r="Y176" i="11"/>
  <c r="R177" i="11"/>
  <c r="AI177" i="11"/>
  <c r="R178" i="11"/>
  <c r="AD178" i="11"/>
  <c r="AM178" i="11"/>
  <c r="R179" i="11"/>
  <c r="AA179" i="11"/>
  <c r="AJ179" i="11"/>
  <c r="N180" i="11"/>
  <c r="V180" i="11"/>
  <c r="AD180" i="11"/>
  <c r="AL180" i="11"/>
  <c r="P181" i="11"/>
  <c r="X181" i="11"/>
  <c r="AF181" i="11"/>
  <c r="J182" i="11"/>
  <c r="R182" i="11"/>
  <c r="Z182" i="11"/>
  <c r="AH182" i="11"/>
  <c r="L183" i="11"/>
  <c r="T183" i="11"/>
  <c r="AB183" i="11"/>
  <c r="AJ183" i="11"/>
  <c r="N184" i="11"/>
  <c r="V184" i="11"/>
  <c r="AD184" i="11"/>
  <c r="AL184" i="11"/>
  <c r="P185" i="11"/>
  <c r="X185" i="11"/>
  <c r="AF185" i="11"/>
  <c r="J186" i="11"/>
  <c r="R186" i="11"/>
  <c r="Z186" i="11"/>
  <c r="AH186" i="11"/>
  <c r="L187" i="11"/>
  <c r="T187" i="11"/>
  <c r="AB187" i="11"/>
  <c r="AJ187" i="11"/>
  <c r="N188" i="11"/>
  <c r="V188" i="11"/>
  <c r="AD188" i="11"/>
  <c r="AL188" i="11"/>
  <c r="P189" i="11"/>
  <c r="X189" i="11"/>
  <c r="AF189" i="11"/>
  <c r="J190" i="11"/>
  <c r="R190" i="11"/>
  <c r="Z190" i="11"/>
  <c r="AH190" i="11"/>
  <c r="L191" i="11"/>
  <c r="T191" i="11"/>
  <c r="AB191" i="11"/>
  <c r="AJ191" i="11"/>
  <c r="N192" i="11"/>
  <c r="V192" i="11"/>
  <c r="AD192" i="11"/>
  <c r="AL192" i="11"/>
  <c r="P193" i="11"/>
  <c r="X193" i="11"/>
  <c r="AF193" i="11"/>
  <c r="J194" i="11"/>
  <c r="R194" i="11"/>
  <c r="Z194" i="11"/>
  <c r="AH194" i="11"/>
  <c r="L195" i="11"/>
  <c r="T195" i="11"/>
  <c r="AB195" i="11"/>
  <c r="AJ195" i="11"/>
  <c r="N196" i="11"/>
  <c r="V196" i="11"/>
  <c r="AD196" i="11"/>
  <c r="AL196" i="11"/>
  <c r="P197" i="11"/>
  <c r="X197" i="11"/>
  <c r="AF197" i="11"/>
  <c r="J198" i="11"/>
  <c r="R198" i="11"/>
  <c r="Z198" i="11"/>
  <c r="AH198" i="11"/>
  <c r="L199" i="11"/>
  <c r="T199" i="11"/>
  <c r="AB199" i="11"/>
  <c r="AJ199" i="11"/>
  <c r="N200" i="11"/>
  <c r="V200" i="11"/>
  <c r="AD200" i="11"/>
  <c r="AL200" i="11"/>
  <c r="P201" i="11"/>
  <c r="X201" i="11"/>
  <c r="AF201" i="11"/>
  <c r="J202" i="11"/>
  <c r="R202" i="11"/>
  <c r="Z202" i="11"/>
  <c r="AH202" i="11"/>
  <c r="L203" i="11"/>
  <c r="T203" i="11"/>
  <c r="AB203" i="11"/>
  <c r="AJ203" i="11"/>
  <c r="N204" i="11"/>
  <c r="V204" i="11"/>
  <c r="AD204" i="11"/>
  <c r="AL204" i="11"/>
  <c r="P205" i="11"/>
  <c r="X205" i="11"/>
  <c r="AF205" i="11"/>
  <c r="J206" i="11"/>
  <c r="R206" i="11"/>
  <c r="Z206" i="11"/>
  <c r="AH206" i="11"/>
  <c r="L207" i="11"/>
  <c r="T207" i="11"/>
  <c r="AB207" i="11"/>
  <c r="AJ207" i="11"/>
  <c r="N208" i="11"/>
  <c r="V208" i="11"/>
  <c r="AD208" i="11"/>
  <c r="AL208" i="11"/>
  <c r="AL155" i="11"/>
  <c r="Z157" i="11"/>
  <c r="AD158" i="11"/>
  <c r="AF159" i="11"/>
  <c r="AH160" i="11"/>
  <c r="AJ161" i="11"/>
  <c r="AL162" i="11"/>
  <c r="J164" i="11"/>
  <c r="L165" i="11"/>
  <c r="N166" i="11"/>
  <c r="P167" i="11"/>
  <c r="R168" i="11"/>
  <c r="T169" i="11"/>
  <c r="V170" i="11"/>
  <c r="X171" i="11"/>
  <c r="Z172" i="11"/>
  <c r="AB173" i="11"/>
  <c r="AD174" i="11"/>
  <c r="AF175" i="11"/>
  <c r="Z176" i="11"/>
  <c r="S177" i="11"/>
  <c r="AJ177" i="11"/>
  <c r="T178" i="11"/>
  <c r="AE178" i="11"/>
  <c r="J179" i="11"/>
  <c r="S179" i="11"/>
  <c r="AB179" i="11"/>
  <c r="AK179" i="11"/>
  <c r="O180" i="11"/>
  <c r="W180" i="11"/>
  <c r="AE180" i="11"/>
  <c r="AM180" i="11"/>
  <c r="Q181" i="11"/>
  <c r="Y181" i="11"/>
  <c r="AG181" i="11"/>
  <c r="K182" i="11"/>
  <c r="S182" i="11"/>
  <c r="AA182" i="11"/>
  <c r="AI182" i="11"/>
  <c r="M183" i="11"/>
  <c r="U183" i="11"/>
  <c r="AC183" i="11"/>
  <c r="AK183" i="11"/>
  <c r="O184" i="11"/>
  <c r="W184" i="11"/>
  <c r="AE184" i="11"/>
  <c r="AM184" i="11"/>
  <c r="Q185" i="11"/>
  <c r="Y185" i="11"/>
  <c r="AG185" i="11"/>
  <c r="K186" i="11"/>
  <c r="S186" i="11"/>
  <c r="AA186" i="11"/>
  <c r="AI186" i="11"/>
  <c r="M187" i="11"/>
  <c r="U187" i="11"/>
  <c r="AC187" i="11"/>
  <c r="AK187" i="11"/>
  <c r="O188" i="11"/>
  <c r="W188" i="11"/>
  <c r="AE188" i="11"/>
  <c r="AM188" i="11"/>
  <c r="Q189" i="11"/>
  <c r="Y189" i="11"/>
  <c r="AG189" i="11"/>
  <c r="K190" i="11"/>
  <c r="S190" i="11"/>
  <c r="AA190" i="11"/>
  <c r="AI190" i="11"/>
  <c r="M191" i="11"/>
  <c r="U191" i="11"/>
  <c r="AC191" i="11"/>
  <c r="AK191" i="11"/>
  <c r="O192" i="11"/>
  <c r="W192" i="11"/>
  <c r="AE192" i="11"/>
  <c r="AM192" i="11"/>
  <c r="Q193" i="11"/>
  <c r="Y193" i="11"/>
  <c r="AG193" i="11"/>
  <c r="K194" i="11"/>
  <c r="S194" i="11"/>
  <c r="AA194" i="11"/>
  <c r="AI194" i="11"/>
  <c r="M195" i="11"/>
  <c r="U195" i="11"/>
  <c r="AC195" i="11"/>
  <c r="AK195" i="11"/>
  <c r="O196" i="11"/>
  <c r="W196" i="11"/>
  <c r="AE196" i="11"/>
  <c r="AM196" i="11"/>
  <c r="Q197" i="11"/>
  <c r="Y197" i="11"/>
  <c r="AG197" i="11"/>
  <c r="K198" i="11"/>
  <c r="S198" i="11"/>
  <c r="AA198" i="11"/>
  <c r="AI198" i="11"/>
  <c r="M199" i="11"/>
  <c r="U199" i="11"/>
  <c r="AC199" i="11"/>
  <c r="AK199" i="11"/>
  <c r="O200" i="11"/>
  <c r="W200" i="11"/>
  <c r="AE200" i="11"/>
  <c r="AM200" i="11"/>
  <c r="Q201" i="11"/>
  <c r="Y201" i="11"/>
  <c r="AG201" i="11"/>
  <c r="K202" i="11"/>
  <c r="S202" i="11"/>
  <c r="AA202" i="11"/>
  <c r="AI202" i="11"/>
  <c r="M203" i="11"/>
  <c r="U203" i="11"/>
  <c r="AC203" i="11"/>
  <c r="AK203" i="11"/>
  <c r="O204" i="11"/>
  <c r="W204" i="11"/>
  <c r="AE204" i="11"/>
  <c r="AM204" i="11"/>
  <c r="Q205" i="11"/>
  <c r="Y205" i="11"/>
  <c r="AG205" i="11"/>
  <c r="K206" i="11"/>
  <c r="S206" i="11"/>
  <c r="AA206" i="11"/>
  <c r="AI206" i="11"/>
  <c r="M207" i="11"/>
  <c r="U207" i="11"/>
  <c r="AC207" i="11"/>
  <c r="AK207" i="11"/>
  <c r="O208" i="11"/>
  <c r="W208" i="11"/>
  <c r="AE208" i="11"/>
  <c r="AM208" i="11"/>
  <c r="P208" i="11"/>
  <c r="AE207" i="11"/>
  <c r="AM206" i="11"/>
  <c r="AA208" i="11"/>
  <c r="U156" i="11"/>
  <c r="AH157" i="11"/>
  <c r="AK158" i="11"/>
  <c r="AM159" i="11"/>
  <c r="K161" i="11"/>
  <c r="M162" i="11"/>
  <c r="O163" i="11"/>
  <c r="Q164" i="11"/>
  <c r="S165" i="11"/>
  <c r="U166" i="11"/>
  <c r="W167" i="11"/>
  <c r="Y168" i="11"/>
  <c r="AA169" i="11"/>
  <c r="AC170" i="11"/>
  <c r="AE171" i="11"/>
  <c r="AG172" i="11"/>
  <c r="AI173" i="11"/>
  <c r="AK174" i="11"/>
  <c r="AM175" i="11"/>
  <c r="AF176" i="11"/>
  <c r="T177" i="11"/>
  <c r="AM177" i="11"/>
  <c r="U178" i="11"/>
  <c r="AF178" i="11"/>
  <c r="K179" i="11"/>
  <c r="T179" i="11"/>
  <c r="AD179" i="11"/>
  <c r="AL179" i="11"/>
  <c r="P180" i="11"/>
  <c r="X180" i="11"/>
  <c r="AF180" i="11"/>
  <c r="J181" i="11"/>
  <c r="R181" i="11"/>
  <c r="Z181" i="11"/>
  <c r="AH181" i="11"/>
  <c r="L182" i="11"/>
  <c r="T182" i="11"/>
  <c r="AB182" i="11"/>
  <c r="AJ182" i="11"/>
  <c r="N183" i="11"/>
  <c r="V183" i="11"/>
  <c r="AD183" i="11"/>
  <c r="AL183" i="11"/>
  <c r="P184" i="11"/>
  <c r="X184" i="11"/>
  <c r="AF184" i="11"/>
  <c r="J185" i="11"/>
  <c r="R185" i="11"/>
  <c r="Z185" i="11"/>
  <c r="AH185" i="11"/>
  <c r="L186" i="11"/>
  <c r="T186" i="11"/>
  <c r="AB186" i="11"/>
  <c r="AJ186" i="11"/>
  <c r="N187" i="11"/>
  <c r="V187" i="11"/>
  <c r="AD187" i="11"/>
  <c r="AL187" i="11"/>
  <c r="P188" i="11"/>
  <c r="X188" i="11"/>
  <c r="AF188" i="11"/>
  <c r="J189" i="11"/>
  <c r="R189" i="11"/>
  <c r="Z189" i="11"/>
  <c r="AH189" i="11"/>
  <c r="L190" i="11"/>
  <c r="T190" i="11"/>
  <c r="AB190" i="11"/>
  <c r="AJ190" i="11"/>
  <c r="N191" i="11"/>
  <c r="V191" i="11"/>
  <c r="AD191" i="11"/>
  <c r="AL191" i="11"/>
  <c r="P192" i="11"/>
  <c r="X192" i="11"/>
  <c r="AF192" i="11"/>
  <c r="J193" i="11"/>
  <c r="R193" i="11"/>
  <c r="Z193" i="11"/>
  <c r="AH193" i="11"/>
  <c r="L194" i="11"/>
  <c r="T194" i="11"/>
  <c r="AB194" i="11"/>
  <c r="AJ194" i="11"/>
  <c r="N195" i="11"/>
  <c r="V195" i="11"/>
  <c r="AD195" i="11"/>
  <c r="AL195" i="11"/>
  <c r="P196" i="11"/>
  <c r="X196" i="11"/>
  <c r="AF196" i="11"/>
  <c r="J197" i="11"/>
  <c r="R197" i="11"/>
  <c r="Z197" i="11"/>
  <c r="AH197" i="11"/>
  <c r="L198" i="11"/>
  <c r="T198" i="11"/>
  <c r="AB198" i="11"/>
  <c r="AJ198" i="11"/>
  <c r="N199" i="11"/>
  <c r="V199" i="11"/>
  <c r="AD199" i="11"/>
  <c r="AL199" i="11"/>
  <c r="P200" i="11"/>
  <c r="X200" i="11"/>
  <c r="AF200" i="11"/>
  <c r="J201" i="11"/>
  <c r="R201" i="11"/>
  <c r="Z201" i="11"/>
  <c r="AH201" i="11"/>
  <c r="L202" i="11"/>
  <c r="T202" i="11"/>
  <c r="AB202" i="11"/>
  <c r="AJ202" i="11"/>
  <c r="N203" i="11"/>
  <c r="V203" i="11"/>
  <c r="AD203" i="11"/>
  <c r="AL203" i="11"/>
  <c r="P204" i="11"/>
  <c r="X204" i="11"/>
  <c r="AF204" i="11"/>
  <c r="J205" i="11"/>
  <c r="R205" i="11"/>
  <c r="Z205" i="11"/>
  <c r="AH205" i="11"/>
  <c r="L206" i="11"/>
  <c r="T206" i="11"/>
  <c r="AB206" i="11"/>
  <c r="AJ206" i="11"/>
  <c r="N207" i="11"/>
  <c r="V207" i="11"/>
  <c r="AD207" i="11"/>
  <c r="AL207" i="11"/>
  <c r="X208" i="11"/>
  <c r="AF208" i="11"/>
  <c r="AM207" i="11"/>
  <c r="AG208" i="11"/>
  <c r="Q207" i="11"/>
  <c r="AI208" i="11"/>
  <c r="V156" i="11"/>
  <c r="AI157" i="11"/>
  <c r="AL158" i="11"/>
  <c r="J160" i="11"/>
  <c r="L161" i="11"/>
  <c r="N162" i="11"/>
  <c r="P163" i="11"/>
  <c r="R164" i="11"/>
  <c r="T165" i="11"/>
  <c r="V166" i="11"/>
  <c r="X167" i="11"/>
  <c r="Z168" i="11"/>
  <c r="AB169" i="11"/>
  <c r="AD170" i="11"/>
  <c r="AF171" i="11"/>
  <c r="AH172" i="11"/>
  <c r="AJ173" i="11"/>
  <c r="AL174" i="11"/>
  <c r="J176" i="11"/>
  <c r="AG176" i="11"/>
  <c r="Z177" i="11"/>
  <c r="J178" i="11"/>
  <c r="V178" i="11"/>
  <c r="AG178" i="11"/>
  <c r="L179" i="11"/>
  <c r="V179" i="11"/>
  <c r="AE179" i="11"/>
  <c r="AM179" i="11"/>
  <c r="Q180" i="11"/>
  <c r="Y180" i="11"/>
  <c r="AG180" i="11"/>
  <c r="K181" i="11"/>
  <c r="S181" i="11"/>
  <c r="AA181" i="11"/>
  <c r="AI181" i="11"/>
  <c r="M182" i="11"/>
  <c r="U182" i="11"/>
  <c r="AC182" i="11"/>
  <c r="AK182" i="11"/>
  <c r="O183" i="11"/>
  <c r="W183" i="11"/>
  <c r="AE183" i="11"/>
  <c r="AM183" i="11"/>
  <c r="Q184" i="11"/>
  <c r="Y184" i="11"/>
  <c r="AG184" i="11"/>
  <c r="K185" i="11"/>
  <c r="S185" i="11"/>
  <c r="AA185" i="11"/>
  <c r="AI185" i="11"/>
  <c r="M186" i="11"/>
  <c r="U186" i="11"/>
  <c r="AC186" i="11"/>
  <c r="AK186" i="11"/>
  <c r="O187" i="11"/>
  <c r="W187" i="11"/>
  <c r="AE187" i="11"/>
  <c r="AM187" i="11"/>
  <c r="Q188" i="11"/>
  <c r="Y188" i="11"/>
  <c r="AG188" i="11"/>
  <c r="K189" i="11"/>
  <c r="S189" i="11"/>
  <c r="AA189" i="11"/>
  <c r="AI189" i="11"/>
  <c r="M190" i="11"/>
  <c r="U190" i="11"/>
  <c r="AC190" i="11"/>
  <c r="AK190" i="11"/>
  <c r="O191" i="11"/>
  <c r="W191" i="11"/>
  <c r="AE191" i="11"/>
  <c r="AM191" i="11"/>
  <c r="Q192" i="11"/>
  <c r="Y192" i="11"/>
  <c r="AG192" i="11"/>
  <c r="K193" i="11"/>
  <c r="S193" i="11"/>
  <c r="AA193" i="11"/>
  <c r="AI193" i="11"/>
  <c r="M194" i="11"/>
  <c r="U194" i="11"/>
  <c r="AC194" i="11"/>
  <c r="AK194" i="11"/>
  <c r="O195" i="11"/>
  <c r="W195" i="11"/>
  <c r="AE195" i="11"/>
  <c r="AM195" i="11"/>
  <c r="Q196" i="11"/>
  <c r="Y196" i="11"/>
  <c r="AG196" i="11"/>
  <c r="K197" i="11"/>
  <c r="S197" i="11"/>
  <c r="AA197" i="11"/>
  <c r="AI197" i="11"/>
  <c r="M198" i="11"/>
  <c r="U198" i="11"/>
  <c r="AC198" i="11"/>
  <c r="AK198" i="11"/>
  <c r="O199" i="11"/>
  <c r="W199" i="11"/>
  <c r="AE199" i="11"/>
  <c r="AM199" i="11"/>
  <c r="Q200" i="11"/>
  <c r="Y200" i="11"/>
  <c r="AG200" i="11"/>
  <c r="K201" i="11"/>
  <c r="S201" i="11"/>
  <c r="AA201" i="11"/>
  <c r="AI201" i="11"/>
  <c r="M202" i="11"/>
  <c r="U202" i="11"/>
  <c r="AC202" i="11"/>
  <c r="AK202" i="11"/>
  <c r="O203" i="11"/>
  <c r="W203" i="11"/>
  <c r="AE203" i="11"/>
  <c r="AM203" i="11"/>
  <c r="Q204" i="11"/>
  <c r="Y204" i="11"/>
  <c r="AG204" i="11"/>
  <c r="K205" i="11"/>
  <c r="S205" i="11"/>
  <c r="AA205" i="11"/>
  <c r="AI205" i="11"/>
  <c r="M206" i="11"/>
  <c r="U206" i="11"/>
  <c r="AC206" i="11"/>
  <c r="AK206" i="11"/>
  <c r="O207" i="11"/>
  <c r="W207" i="11"/>
  <c r="Q208" i="11"/>
  <c r="Y208" i="11"/>
  <c r="Z208" i="11"/>
  <c r="K208" i="11"/>
  <c r="AG156" i="11"/>
  <c r="M158" i="11"/>
  <c r="O159" i="11"/>
  <c r="Q160" i="11"/>
  <c r="S161" i="11"/>
  <c r="U162" i="11"/>
  <c r="W163" i="11"/>
  <c r="Y164" i="11"/>
  <c r="AA165" i="11"/>
  <c r="AC166" i="11"/>
  <c r="AE167" i="11"/>
  <c r="AG168" i="11"/>
  <c r="AI169" i="11"/>
  <c r="AK170" i="11"/>
  <c r="AM171" i="11"/>
  <c r="K173" i="11"/>
  <c r="M174" i="11"/>
  <c r="O175" i="11"/>
  <c r="P176" i="11"/>
  <c r="AH176" i="11"/>
  <c r="AA177" i="11"/>
  <c r="L178" i="11"/>
  <c r="Y178" i="11"/>
  <c r="AH178" i="11"/>
  <c r="N179" i="11"/>
  <c r="W179" i="11"/>
  <c r="AF179" i="11"/>
  <c r="J180" i="11"/>
  <c r="R180" i="11"/>
  <c r="Z180" i="11"/>
  <c r="AH180" i="11"/>
  <c r="L181" i="11"/>
  <c r="T181" i="11"/>
  <c r="AB181" i="11"/>
  <c r="AJ181" i="11"/>
  <c r="N182" i="11"/>
  <c r="V182" i="11"/>
  <c r="AD182" i="11"/>
  <c r="AL182" i="11"/>
  <c r="P183" i="11"/>
  <c r="X183" i="11"/>
  <c r="AF183" i="11"/>
  <c r="J184" i="11"/>
  <c r="R184" i="11"/>
  <c r="Z184" i="11"/>
  <c r="AH184" i="11"/>
  <c r="L185" i="11"/>
  <c r="T185" i="11"/>
  <c r="AB185" i="11"/>
  <c r="AJ185" i="11"/>
  <c r="N186" i="11"/>
  <c r="V186" i="11"/>
  <c r="AD186" i="11"/>
  <c r="AL186" i="11"/>
  <c r="P187" i="11"/>
  <c r="X187" i="11"/>
  <c r="AF187" i="11"/>
  <c r="J188" i="11"/>
  <c r="R188" i="11"/>
  <c r="Z188" i="11"/>
  <c r="AH188" i="11"/>
  <c r="L189" i="11"/>
  <c r="T189" i="11"/>
  <c r="AB189" i="11"/>
  <c r="AJ189" i="11"/>
  <c r="N190" i="11"/>
  <c r="V190" i="11"/>
  <c r="AD190" i="11"/>
  <c r="AL190" i="11"/>
  <c r="P191" i="11"/>
  <c r="X191" i="11"/>
  <c r="AF191" i="11"/>
  <c r="J192" i="11"/>
  <c r="R192" i="11"/>
  <c r="Z192" i="11"/>
  <c r="AH192" i="11"/>
  <c r="L193" i="11"/>
  <c r="T193" i="11"/>
  <c r="AB193" i="11"/>
  <c r="AJ193" i="11"/>
  <c r="N194" i="11"/>
  <c r="V194" i="11"/>
  <c r="AD194" i="11"/>
  <c r="AL194" i="11"/>
  <c r="P195" i="11"/>
  <c r="X195" i="11"/>
  <c r="AF195" i="11"/>
  <c r="J196" i="11"/>
  <c r="R196" i="11"/>
  <c r="Z196" i="11"/>
  <c r="AH196" i="11"/>
  <c r="L197" i="11"/>
  <c r="T197" i="11"/>
  <c r="AB197" i="11"/>
  <c r="AJ197" i="11"/>
  <c r="N198" i="11"/>
  <c r="V198" i="11"/>
  <c r="AD198" i="11"/>
  <c r="AL198" i="11"/>
  <c r="P199" i="11"/>
  <c r="X199" i="11"/>
  <c r="AF199" i="11"/>
  <c r="J200" i="11"/>
  <c r="R200" i="11"/>
  <c r="Z200" i="11"/>
  <c r="AH200" i="11"/>
  <c r="L201" i="11"/>
  <c r="T201" i="11"/>
  <c r="AB201" i="11"/>
  <c r="AJ201" i="11"/>
  <c r="N202" i="11"/>
  <c r="V202" i="11"/>
  <c r="AD202" i="11"/>
  <c r="AL202" i="11"/>
  <c r="P203" i="11"/>
  <c r="X203" i="11"/>
  <c r="AF203" i="11"/>
  <c r="J204" i="11"/>
  <c r="R204" i="11"/>
  <c r="Z204" i="11"/>
  <c r="AH204" i="11"/>
  <c r="L205" i="11"/>
  <c r="T205" i="11"/>
  <c r="AB205" i="11"/>
  <c r="AJ205" i="11"/>
  <c r="N206" i="11"/>
  <c r="V206" i="11"/>
  <c r="AD206" i="11"/>
  <c r="AL206" i="11"/>
  <c r="P207" i="11"/>
  <c r="X207" i="11"/>
  <c r="AF207" i="11"/>
  <c r="J208" i="11"/>
  <c r="R208" i="11"/>
  <c r="AH208" i="11"/>
  <c r="Y207" i="11"/>
  <c r="AI9" i="11"/>
  <c r="AJ9" i="11"/>
  <c r="AC9" i="11"/>
  <c r="AK9" i="11"/>
  <c r="AD9" i="11"/>
  <c r="AL9" i="11"/>
  <c r="AE9" i="11"/>
  <c r="AM9" i="11"/>
  <c r="AH9" i="11"/>
  <c r="AF9" i="11"/>
  <c r="AG9" i="11"/>
  <c r="I11" i="12"/>
  <c r="K12" i="12"/>
  <c r="M13" i="12"/>
  <c r="O14" i="12"/>
  <c r="I15" i="12"/>
  <c r="K16" i="12"/>
  <c r="M17" i="12"/>
  <c r="O18" i="12"/>
  <c r="I19" i="12"/>
  <c r="K20" i="12"/>
  <c r="M21" i="12"/>
  <c r="O22" i="12"/>
  <c r="I23" i="12"/>
  <c r="K24" i="12"/>
  <c r="M25" i="12"/>
  <c r="O26" i="12"/>
  <c r="I27" i="12"/>
  <c r="K28" i="12"/>
  <c r="M29" i="12"/>
  <c r="O30" i="12"/>
  <c r="I31" i="12"/>
  <c r="K32" i="12"/>
  <c r="M33" i="12"/>
  <c r="O34" i="12"/>
  <c r="I35" i="12"/>
  <c r="K36" i="12"/>
  <c r="M37" i="12"/>
  <c r="O38" i="12"/>
  <c r="I39" i="12"/>
  <c r="K40" i="12"/>
  <c r="M41" i="12"/>
  <c r="O42" i="12"/>
  <c r="I43" i="12"/>
  <c r="K44" i="12"/>
  <c r="M45" i="12"/>
  <c r="O46" i="12"/>
  <c r="I47" i="12"/>
  <c r="K48" i="12"/>
  <c r="M49" i="12"/>
  <c r="O50" i="12"/>
  <c r="I51" i="12"/>
  <c r="K52" i="12"/>
  <c r="M53" i="12"/>
  <c r="O54" i="12"/>
  <c r="I55" i="12"/>
  <c r="K56" i="12"/>
  <c r="M57" i="12"/>
  <c r="O58" i="12"/>
  <c r="I59" i="12"/>
  <c r="K60" i="12"/>
  <c r="M61" i="12"/>
  <c r="O62" i="12"/>
  <c r="I63" i="12"/>
  <c r="K64" i="12"/>
  <c r="M65" i="12"/>
  <c r="O66" i="12"/>
  <c r="I67" i="12"/>
  <c r="K68" i="12"/>
  <c r="M69" i="12"/>
  <c r="O70" i="12"/>
  <c r="I71" i="12"/>
  <c r="K72" i="12"/>
  <c r="M73" i="12"/>
  <c r="O74" i="12"/>
  <c r="I75" i="12"/>
  <c r="K76" i="12"/>
  <c r="M77" i="12"/>
  <c r="O78" i="12"/>
  <c r="I79" i="12"/>
  <c r="K80" i="12"/>
  <c r="M81" i="12"/>
  <c r="O82" i="12"/>
  <c r="I83" i="12"/>
  <c r="K84" i="12"/>
  <c r="M85" i="12"/>
  <c r="O86" i="12"/>
  <c r="I87" i="12"/>
  <c r="K88" i="12"/>
  <c r="J11" i="12"/>
  <c r="L12" i="12"/>
  <c r="P14" i="12"/>
  <c r="J15" i="12"/>
  <c r="L16" i="12"/>
  <c r="N17" i="12"/>
  <c r="P18" i="12"/>
  <c r="J19" i="12"/>
  <c r="L20" i="12"/>
  <c r="N21" i="12"/>
  <c r="P22" i="12"/>
  <c r="J23" i="12"/>
  <c r="L24" i="12"/>
  <c r="N25" i="12"/>
  <c r="P26" i="12"/>
  <c r="J27" i="12"/>
  <c r="L28" i="12"/>
  <c r="N29" i="12"/>
  <c r="P30" i="12"/>
  <c r="J31" i="12"/>
  <c r="L32" i="12"/>
  <c r="N33" i="12"/>
  <c r="P34" i="12"/>
  <c r="J35" i="12"/>
  <c r="L36" i="12"/>
  <c r="N37" i="12"/>
  <c r="P38" i="12"/>
  <c r="J39" i="12"/>
  <c r="L40" i="12"/>
  <c r="N41" i="12"/>
  <c r="P42" i="12"/>
  <c r="J43" i="12"/>
  <c r="L44" i="12"/>
  <c r="N45" i="12"/>
  <c r="P46" i="12"/>
  <c r="J47" i="12"/>
  <c r="L48" i="12"/>
  <c r="N49" i="12"/>
  <c r="P50" i="12"/>
  <c r="J51" i="12"/>
  <c r="L52" i="12"/>
  <c r="N53" i="12"/>
  <c r="P54" i="12"/>
  <c r="J55" i="12"/>
  <c r="L56" i="12"/>
  <c r="N57" i="12"/>
  <c r="P58" i="12"/>
  <c r="J59" i="12"/>
  <c r="L60" i="12"/>
  <c r="N61" i="12"/>
  <c r="P62" i="12"/>
  <c r="J63" i="12"/>
  <c r="L64" i="12"/>
  <c r="N65" i="12"/>
  <c r="P66" i="12"/>
  <c r="J67" i="12"/>
  <c r="L68" i="12"/>
  <c r="N69" i="12"/>
  <c r="P70" i="12"/>
  <c r="J71" i="12"/>
  <c r="L72" i="12"/>
  <c r="N73" i="12"/>
  <c r="P74" i="12"/>
  <c r="J75" i="12"/>
  <c r="L76" i="12"/>
  <c r="N77" i="12"/>
  <c r="P78" i="12"/>
  <c r="J79" i="12"/>
  <c r="L80" i="12"/>
  <c r="N81" i="12"/>
  <c r="P82" i="12"/>
  <c r="J83" i="12"/>
  <c r="L84" i="12"/>
  <c r="N85" i="12"/>
  <c r="P86" i="12"/>
  <c r="J87" i="12"/>
  <c r="L88" i="12"/>
  <c r="N89" i="12"/>
  <c r="P90" i="12"/>
  <c r="J91" i="12"/>
  <c r="L92" i="12"/>
  <c r="N93" i="12"/>
  <c r="K11" i="12"/>
  <c r="M12" i="12"/>
  <c r="O13" i="12"/>
  <c r="I14" i="12"/>
  <c r="K15" i="12"/>
  <c r="M16" i="12"/>
  <c r="O17" i="12"/>
  <c r="I18" i="12"/>
  <c r="K19" i="12"/>
  <c r="M20" i="12"/>
  <c r="O21" i="12"/>
  <c r="I22" i="12"/>
  <c r="K23" i="12"/>
  <c r="M24" i="12"/>
  <c r="O25" i="12"/>
  <c r="I26" i="12"/>
  <c r="K27" i="12"/>
  <c r="M28" i="12"/>
  <c r="O29" i="12"/>
  <c r="I30" i="12"/>
  <c r="K31" i="12"/>
  <c r="M32" i="12"/>
  <c r="O33" i="12"/>
  <c r="I34" i="12"/>
  <c r="K35" i="12"/>
  <c r="M36" i="12"/>
  <c r="O37" i="12"/>
  <c r="I38" i="12"/>
  <c r="K39" i="12"/>
  <c r="M40" i="12"/>
  <c r="O41" i="12"/>
  <c r="I42" i="12"/>
  <c r="K43" i="12"/>
  <c r="M44" i="12"/>
  <c r="O45" i="12"/>
  <c r="I46" i="12"/>
  <c r="K47" i="12"/>
  <c r="M48" i="12"/>
  <c r="O49" i="12"/>
  <c r="I50" i="12"/>
  <c r="K51" i="12"/>
  <c r="M52" i="12"/>
  <c r="O53" i="12"/>
  <c r="I54" i="12"/>
  <c r="K55" i="12"/>
  <c r="M56" i="12"/>
  <c r="O57" i="12"/>
  <c r="I58" i="12"/>
  <c r="K59" i="12"/>
  <c r="M60" i="12"/>
  <c r="O61" i="12"/>
  <c r="I62" i="12"/>
  <c r="K63" i="12"/>
  <c r="M64" i="12"/>
  <c r="O65" i="12"/>
  <c r="I66" i="12"/>
  <c r="K67" i="12"/>
  <c r="M68" i="12"/>
  <c r="O69" i="12"/>
  <c r="I70" i="12"/>
  <c r="K71" i="12"/>
  <c r="M72" i="12"/>
  <c r="O73" i="12"/>
  <c r="I74" i="12"/>
  <c r="K75" i="12"/>
  <c r="M76" i="12"/>
  <c r="O77" i="12"/>
  <c r="I78" i="12"/>
  <c r="K79" i="12"/>
  <c r="M80" i="12"/>
  <c r="O81" i="12"/>
  <c r="I82" i="12"/>
  <c r="K83" i="12"/>
  <c r="M84" i="12"/>
  <c r="O85" i="12"/>
  <c r="I86" i="12"/>
  <c r="K87" i="12"/>
  <c r="M88" i="12"/>
  <c r="O89" i="12"/>
  <c r="I90" i="12"/>
  <c r="K91" i="12"/>
  <c r="M92" i="12"/>
  <c r="O93" i="12"/>
  <c r="I94" i="12"/>
  <c r="K95" i="12"/>
  <c r="L11" i="12"/>
  <c r="P13" i="12"/>
  <c r="J14" i="12"/>
  <c r="L15" i="12"/>
  <c r="N16" i="12"/>
  <c r="P17" i="12"/>
  <c r="J18" i="12"/>
  <c r="L19" i="12"/>
  <c r="N20" i="12"/>
  <c r="P21" i="12"/>
  <c r="J22" i="12"/>
  <c r="L23" i="12"/>
  <c r="N24" i="12"/>
  <c r="P25" i="12"/>
  <c r="J26" i="12"/>
  <c r="L27" i="12"/>
  <c r="N28" i="12"/>
  <c r="P29" i="12"/>
  <c r="J30" i="12"/>
  <c r="L31" i="12"/>
  <c r="N32" i="12"/>
  <c r="P33" i="12"/>
  <c r="J34" i="12"/>
  <c r="L35" i="12"/>
  <c r="N36" i="12"/>
  <c r="P37" i="12"/>
  <c r="J38" i="12"/>
  <c r="L39" i="12"/>
  <c r="N40" i="12"/>
  <c r="P41" i="12"/>
  <c r="J42" i="12"/>
  <c r="L43" i="12"/>
  <c r="N44" i="12"/>
  <c r="P45" i="12"/>
  <c r="J46" i="12"/>
  <c r="L47" i="12"/>
  <c r="N48" i="12"/>
  <c r="P49" i="12"/>
  <c r="J50" i="12"/>
  <c r="L51" i="12"/>
  <c r="N52" i="12"/>
  <c r="P53" i="12"/>
  <c r="J54" i="12"/>
  <c r="L55" i="12"/>
  <c r="N56" i="12"/>
  <c r="P57" i="12"/>
  <c r="J58" i="12"/>
  <c r="L59" i="12"/>
  <c r="N60" i="12"/>
  <c r="P61" i="12"/>
  <c r="J62" i="12"/>
  <c r="L63" i="12"/>
  <c r="N64" i="12"/>
  <c r="P65" i="12"/>
  <c r="J66" i="12"/>
  <c r="L67" i="12"/>
  <c r="N68" i="12"/>
  <c r="P69" i="12"/>
  <c r="J70" i="12"/>
  <c r="L71" i="12"/>
  <c r="N72" i="12"/>
  <c r="P73" i="12"/>
  <c r="J74" i="12"/>
  <c r="L75" i="12"/>
  <c r="N76" i="12"/>
  <c r="P77" i="12"/>
  <c r="J78" i="12"/>
  <c r="L79" i="12"/>
  <c r="N80" i="12"/>
  <c r="P81" i="12"/>
  <c r="J82" i="12"/>
  <c r="L83" i="12"/>
  <c r="N84" i="12"/>
  <c r="P85" i="12"/>
  <c r="J86" i="12"/>
  <c r="L87" i="12"/>
  <c r="N88" i="12"/>
  <c r="P89" i="12"/>
  <c r="J90" i="12"/>
  <c r="L91" i="12"/>
  <c r="N92" i="12"/>
  <c r="P93" i="12"/>
  <c r="J94" i="12"/>
  <c r="L95" i="12"/>
  <c r="M11" i="12"/>
  <c r="O12" i="12"/>
  <c r="I13" i="12"/>
  <c r="K14" i="12"/>
  <c r="M15" i="12"/>
  <c r="O16" i="12"/>
  <c r="I17" i="12"/>
  <c r="K18" i="12"/>
  <c r="M19" i="12"/>
  <c r="O20" i="12"/>
  <c r="I21" i="12"/>
  <c r="K22" i="12"/>
  <c r="M23" i="12"/>
  <c r="O24" i="12"/>
  <c r="I25" i="12"/>
  <c r="K26" i="12"/>
  <c r="M27" i="12"/>
  <c r="O28" i="12"/>
  <c r="I29" i="12"/>
  <c r="K30" i="12"/>
  <c r="M31" i="12"/>
  <c r="O32" i="12"/>
  <c r="I33" i="12"/>
  <c r="K34" i="12"/>
  <c r="P12" i="12"/>
  <c r="J13" i="12"/>
  <c r="L14" i="12"/>
  <c r="N15" i="12"/>
  <c r="P16" i="12"/>
  <c r="J17" i="12"/>
  <c r="L18" i="12"/>
  <c r="N19" i="12"/>
  <c r="P20" i="12"/>
  <c r="J21" i="12"/>
  <c r="L22" i="12"/>
  <c r="N23" i="12"/>
  <c r="P24" i="12"/>
  <c r="J25" i="12"/>
  <c r="L26" i="12"/>
  <c r="N27" i="12"/>
  <c r="P28" i="12"/>
  <c r="J29" i="12"/>
  <c r="L30" i="12"/>
  <c r="N31" i="12"/>
  <c r="P32" i="12"/>
  <c r="J33" i="12"/>
  <c r="L34" i="12"/>
  <c r="N35" i="12"/>
  <c r="P36" i="12"/>
  <c r="J37" i="12"/>
  <c r="L38" i="12"/>
  <c r="N39" i="12"/>
  <c r="P40" i="12"/>
  <c r="J41" i="12"/>
  <c r="L42" i="12"/>
  <c r="N43" i="12"/>
  <c r="P44" i="12"/>
  <c r="J45" i="12"/>
  <c r="L46" i="12"/>
  <c r="N47" i="12"/>
  <c r="P48" i="12"/>
  <c r="J49" i="12"/>
  <c r="L50" i="12"/>
  <c r="N51" i="12"/>
  <c r="P52" i="12"/>
  <c r="J53" i="12"/>
  <c r="L54" i="12"/>
  <c r="N55" i="12"/>
  <c r="P56" i="12"/>
  <c r="J57" i="12"/>
  <c r="L58" i="12"/>
  <c r="N59" i="12"/>
  <c r="P60" i="12"/>
  <c r="J61" i="12"/>
  <c r="L62" i="12"/>
  <c r="N63" i="12"/>
  <c r="P64" i="12"/>
  <c r="J65" i="12"/>
  <c r="L66" i="12"/>
  <c r="N67" i="12"/>
  <c r="P68" i="12"/>
  <c r="J69" i="12"/>
  <c r="L70" i="12"/>
  <c r="N71" i="12"/>
  <c r="P72" i="12"/>
  <c r="J73" i="12"/>
  <c r="L74" i="12"/>
  <c r="N75" i="12"/>
  <c r="P76" i="12"/>
  <c r="J77" i="12"/>
  <c r="L78" i="12"/>
  <c r="N79" i="12"/>
  <c r="P80" i="12"/>
  <c r="J81" i="12"/>
  <c r="O11" i="12"/>
  <c r="I12" i="12"/>
  <c r="K13" i="12"/>
  <c r="M14" i="12"/>
  <c r="O15" i="12"/>
  <c r="I16" i="12"/>
  <c r="K17" i="12"/>
  <c r="M18" i="12"/>
  <c r="O19" i="12"/>
  <c r="I20" i="12"/>
  <c r="K21" i="12"/>
  <c r="M22" i="12"/>
  <c r="O23" i="12"/>
  <c r="I24" i="12"/>
  <c r="K25" i="12"/>
  <c r="M26" i="12"/>
  <c r="O27" i="12"/>
  <c r="I28" i="12"/>
  <c r="K29" i="12"/>
  <c r="M30" i="12"/>
  <c r="O31" i="12"/>
  <c r="I32" i="12"/>
  <c r="K33" i="12"/>
  <c r="M34" i="12"/>
  <c r="O35" i="12"/>
  <c r="I36" i="12"/>
  <c r="K37" i="12"/>
  <c r="M38" i="12"/>
  <c r="O39" i="12"/>
  <c r="I40" i="12"/>
  <c r="K41" i="12"/>
  <c r="M42" i="12"/>
  <c r="O43" i="12"/>
  <c r="I44" i="12"/>
  <c r="K45" i="12"/>
  <c r="M46" i="12"/>
  <c r="O47" i="12"/>
  <c r="I48" i="12"/>
  <c r="K49" i="12"/>
  <c r="M50" i="12"/>
  <c r="O51" i="12"/>
  <c r="I52" i="12"/>
  <c r="K53" i="12"/>
  <c r="M54" i="12"/>
  <c r="O55" i="12"/>
  <c r="I56" i="12"/>
  <c r="K57" i="12"/>
  <c r="M58" i="12"/>
  <c r="O59" i="12"/>
  <c r="I60" i="12"/>
  <c r="K61" i="12"/>
  <c r="M62" i="12"/>
  <c r="O63" i="12"/>
  <c r="I64" i="12"/>
  <c r="K65" i="12"/>
  <c r="M66" i="12"/>
  <c r="O67" i="12"/>
  <c r="I68" i="12"/>
  <c r="K69" i="12"/>
  <c r="M70" i="12"/>
  <c r="O71" i="12"/>
  <c r="I72" i="12"/>
  <c r="K73" i="12"/>
  <c r="M74" i="12"/>
  <c r="O75" i="12"/>
  <c r="I76" i="12"/>
  <c r="K77" i="12"/>
  <c r="M78" i="12"/>
  <c r="O79" i="12"/>
  <c r="I80" i="12"/>
  <c r="P11" i="12"/>
  <c r="J12" i="12"/>
  <c r="L13" i="12"/>
  <c r="P15" i="12"/>
  <c r="J16" i="12"/>
  <c r="L17" i="12"/>
  <c r="N18" i="12"/>
  <c r="P19" i="12"/>
  <c r="J20" i="12"/>
  <c r="L21" i="12"/>
  <c r="N22" i="12"/>
  <c r="P23" i="12"/>
  <c r="J24" i="12"/>
  <c r="L25" i="12"/>
  <c r="N26" i="12"/>
  <c r="P27" i="12"/>
  <c r="J28" i="12"/>
  <c r="L29" i="12"/>
  <c r="N30" i="12"/>
  <c r="P31" i="12"/>
  <c r="J32" i="12"/>
  <c r="L33" i="12"/>
  <c r="N34" i="12"/>
  <c r="P35" i="12"/>
  <c r="J36" i="12"/>
  <c r="L37" i="12"/>
  <c r="N38" i="12"/>
  <c r="P39" i="12"/>
  <c r="J40" i="12"/>
  <c r="L41" i="12"/>
  <c r="N42" i="12"/>
  <c r="P43" i="12"/>
  <c r="J44" i="12"/>
  <c r="L45" i="12"/>
  <c r="N46" i="12"/>
  <c r="P47" i="12"/>
  <c r="M35" i="12"/>
  <c r="M43" i="12"/>
  <c r="O83" i="12"/>
  <c r="I84" i="12"/>
  <c r="O87" i="12"/>
  <c r="I88" i="12"/>
  <c r="N90" i="12"/>
  <c r="I91" i="12"/>
  <c r="K93" i="12"/>
  <c r="N95" i="12"/>
  <c r="P96" i="12"/>
  <c r="J97" i="12"/>
  <c r="L98" i="12"/>
  <c r="N99" i="12"/>
  <c r="P100" i="12"/>
  <c r="J101" i="12"/>
  <c r="L102" i="12"/>
  <c r="N103" i="12"/>
  <c r="P104" i="12"/>
  <c r="J105" i="12"/>
  <c r="L106" i="12"/>
  <c r="N107" i="12"/>
  <c r="P108" i="12"/>
  <c r="J109" i="12"/>
  <c r="L110" i="12"/>
  <c r="N111" i="12"/>
  <c r="P112" i="12"/>
  <c r="J113" i="12"/>
  <c r="L114" i="12"/>
  <c r="N115" i="12"/>
  <c r="P116" i="12"/>
  <c r="J117" i="12"/>
  <c r="L118" i="12"/>
  <c r="N119" i="12"/>
  <c r="P120" i="12"/>
  <c r="J121" i="12"/>
  <c r="L122" i="12"/>
  <c r="N123" i="12"/>
  <c r="P124" i="12"/>
  <c r="J125" i="12"/>
  <c r="L126" i="12"/>
  <c r="N127" i="12"/>
  <c r="P128" i="12"/>
  <c r="J129" i="12"/>
  <c r="L130" i="12"/>
  <c r="N131" i="12"/>
  <c r="P132" i="12"/>
  <c r="J133" i="12"/>
  <c r="L134" i="12"/>
  <c r="N135" i="12"/>
  <c r="P136" i="12"/>
  <c r="J137" i="12"/>
  <c r="L138" i="12"/>
  <c r="N139" i="12"/>
  <c r="P140" i="12"/>
  <c r="J141" i="12"/>
  <c r="K42" i="12"/>
  <c r="P83" i="12"/>
  <c r="J84" i="12"/>
  <c r="P87" i="12"/>
  <c r="J88" i="12"/>
  <c r="O90" i="12"/>
  <c r="M91" i="12"/>
  <c r="L93" i="12"/>
  <c r="K94" i="12"/>
  <c r="O95" i="12"/>
  <c r="I96" i="12"/>
  <c r="K97" i="12"/>
  <c r="M98" i="12"/>
  <c r="O99" i="12"/>
  <c r="I100" i="12"/>
  <c r="K101" i="12"/>
  <c r="M102" i="12"/>
  <c r="O103" i="12"/>
  <c r="I104" i="12"/>
  <c r="K105" i="12"/>
  <c r="M106" i="12"/>
  <c r="O107" i="12"/>
  <c r="I108" i="12"/>
  <c r="K109" i="12"/>
  <c r="M110" i="12"/>
  <c r="O111" i="12"/>
  <c r="I112" i="12"/>
  <c r="K113" i="12"/>
  <c r="M114" i="12"/>
  <c r="O115" i="12"/>
  <c r="I116" i="12"/>
  <c r="K117" i="12"/>
  <c r="M118" i="12"/>
  <c r="O119" i="12"/>
  <c r="I120" i="12"/>
  <c r="K121" i="12"/>
  <c r="M122" i="12"/>
  <c r="O123" i="12"/>
  <c r="I124" i="12"/>
  <c r="K125" i="12"/>
  <c r="M126" i="12"/>
  <c r="O127" i="12"/>
  <c r="I128" i="12"/>
  <c r="K129" i="12"/>
  <c r="M130" i="12"/>
  <c r="O131" i="12"/>
  <c r="I132" i="12"/>
  <c r="K133" i="12"/>
  <c r="M134" i="12"/>
  <c r="O135" i="12"/>
  <c r="I136" i="12"/>
  <c r="K137" i="12"/>
  <c r="M138" i="12"/>
  <c r="O139" i="12"/>
  <c r="I140" i="12"/>
  <c r="K141" i="12"/>
  <c r="M142" i="12"/>
  <c r="O143" i="12"/>
  <c r="I144" i="12"/>
  <c r="K145" i="12"/>
  <c r="M146" i="12"/>
  <c r="O147" i="12"/>
  <c r="I148" i="12"/>
  <c r="K149" i="12"/>
  <c r="M150" i="12"/>
  <c r="O151" i="12"/>
  <c r="I152" i="12"/>
  <c r="K153" i="12"/>
  <c r="M154" i="12"/>
  <c r="O155" i="12"/>
  <c r="I156" i="12"/>
  <c r="K157" i="12"/>
  <c r="M158" i="12"/>
  <c r="O159" i="12"/>
  <c r="I160" i="12"/>
  <c r="K161" i="12"/>
  <c r="M162" i="12"/>
  <c r="I41" i="12"/>
  <c r="O84" i="12"/>
  <c r="I85" i="12"/>
  <c r="O88" i="12"/>
  <c r="I89" i="12"/>
  <c r="N91" i="12"/>
  <c r="M93" i="12"/>
  <c r="L94" i="12"/>
  <c r="P95" i="12"/>
  <c r="J96" i="12"/>
  <c r="L97" i="12"/>
  <c r="N98" i="12"/>
  <c r="P99" i="12"/>
  <c r="J100" i="12"/>
  <c r="L101" i="12"/>
  <c r="N102" i="12"/>
  <c r="P103" i="12"/>
  <c r="J104" i="12"/>
  <c r="L105" i="12"/>
  <c r="N106" i="12"/>
  <c r="P107" i="12"/>
  <c r="J108" i="12"/>
  <c r="L109" i="12"/>
  <c r="N110" i="12"/>
  <c r="P111" i="12"/>
  <c r="J112" i="12"/>
  <c r="L113" i="12"/>
  <c r="N114" i="12"/>
  <c r="P115" i="12"/>
  <c r="J116" i="12"/>
  <c r="L117" i="12"/>
  <c r="N118" i="12"/>
  <c r="P119" i="12"/>
  <c r="J120" i="12"/>
  <c r="L121" i="12"/>
  <c r="N122" i="12"/>
  <c r="P123" i="12"/>
  <c r="J124" i="12"/>
  <c r="L125" i="12"/>
  <c r="N126" i="12"/>
  <c r="P127" i="12"/>
  <c r="J128" i="12"/>
  <c r="L129" i="12"/>
  <c r="N130" i="12"/>
  <c r="P131" i="12"/>
  <c r="J132" i="12"/>
  <c r="L133" i="12"/>
  <c r="N134" i="12"/>
  <c r="P135" i="12"/>
  <c r="J136" i="12"/>
  <c r="L137" i="12"/>
  <c r="N138" i="12"/>
  <c r="P139" i="12"/>
  <c r="J140" i="12"/>
  <c r="L141" i="12"/>
  <c r="N142" i="12"/>
  <c r="P143" i="12"/>
  <c r="J144" i="12"/>
  <c r="L145" i="12"/>
  <c r="N146" i="12"/>
  <c r="P147" i="12"/>
  <c r="J148" i="12"/>
  <c r="L149" i="12"/>
  <c r="N150" i="12"/>
  <c r="P151" i="12"/>
  <c r="J152" i="12"/>
  <c r="L153" i="12"/>
  <c r="N154" i="12"/>
  <c r="P155" i="12"/>
  <c r="J156" i="12"/>
  <c r="L157" i="12"/>
  <c r="N158" i="12"/>
  <c r="P159" i="12"/>
  <c r="J160" i="12"/>
  <c r="L161" i="12"/>
  <c r="N162" i="12"/>
  <c r="P163" i="12"/>
  <c r="J164" i="12"/>
  <c r="L165" i="12"/>
  <c r="N166" i="12"/>
  <c r="P167" i="12"/>
  <c r="J168" i="12"/>
  <c r="L169" i="12"/>
  <c r="N170" i="12"/>
  <c r="P171" i="12"/>
  <c r="J172" i="12"/>
  <c r="L173" i="12"/>
  <c r="O40" i="12"/>
  <c r="J48" i="12"/>
  <c r="I49" i="12"/>
  <c r="K50" i="12"/>
  <c r="M51" i="12"/>
  <c r="J52" i="12"/>
  <c r="I53" i="12"/>
  <c r="K54" i="12"/>
  <c r="M55" i="12"/>
  <c r="J56" i="12"/>
  <c r="I57" i="12"/>
  <c r="K58" i="12"/>
  <c r="M59" i="12"/>
  <c r="J60" i="12"/>
  <c r="I61" i="12"/>
  <c r="K62" i="12"/>
  <c r="M63" i="12"/>
  <c r="J64" i="12"/>
  <c r="I65" i="12"/>
  <c r="K66" i="12"/>
  <c r="M67" i="12"/>
  <c r="J68" i="12"/>
  <c r="I69" i="12"/>
  <c r="K70" i="12"/>
  <c r="M71" i="12"/>
  <c r="J72" i="12"/>
  <c r="I73" i="12"/>
  <c r="K74" i="12"/>
  <c r="M75" i="12"/>
  <c r="J76" i="12"/>
  <c r="I77" i="12"/>
  <c r="K78" i="12"/>
  <c r="M79" i="12"/>
  <c r="J80" i="12"/>
  <c r="I81" i="12"/>
  <c r="P84" i="12"/>
  <c r="J85" i="12"/>
  <c r="P88" i="12"/>
  <c r="J89" i="12"/>
  <c r="O91" i="12"/>
  <c r="I92" i="12"/>
  <c r="M94" i="12"/>
  <c r="K96" i="12"/>
  <c r="M97" i="12"/>
  <c r="O98" i="12"/>
  <c r="I99" i="12"/>
  <c r="K100" i="12"/>
  <c r="M101" i="12"/>
  <c r="O102" i="12"/>
  <c r="I103" i="12"/>
  <c r="K104" i="12"/>
  <c r="M105" i="12"/>
  <c r="O106" i="12"/>
  <c r="I107" i="12"/>
  <c r="K108" i="12"/>
  <c r="M109" i="12"/>
  <c r="O110" i="12"/>
  <c r="I111" i="12"/>
  <c r="K112" i="12"/>
  <c r="M113" i="12"/>
  <c r="O114" i="12"/>
  <c r="I115" i="12"/>
  <c r="K116" i="12"/>
  <c r="M117" i="12"/>
  <c r="O118" i="12"/>
  <c r="I119" i="12"/>
  <c r="K120" i="12"/>
  <c r="M121" i="12"/>
  <c r="O122" i="12"/>
  <c r="I123" i="12"/>
  <c r="K124" i="12"/>
  <c r="M125" i="12"/>
  <c r="O126" i="12"/>
  <c r="I127" i="12"/>
  <c r="K128" i="12"/>
  <c r="M129" i="12"/>
  <c r="O130" i="12"/>
  <c r="I131" i="12"/>
  <c r="M39" i="12"/>
  <c r="M47" i="12"/>
  <c r="O48" i="12"/>
  <c r="L49" i="12"/>
  <c r="N50" i="12"/>
  <c r="P51" i="12"/>
  <c r="O52" i="12"/>
  <c r="L53" i="12"/>
  <c r="N54" i="12"/>
  <c r="P55" i="12"/>
  <c r="O56" i="12"/>
  <c r="L57" i="12"/>
  <c r="N58" i="12"/>
  <c r="P59" i="12"/>
  <c r="O60" i="12"/>
  <c r="L61" i="12"/>
  <c r="N62" i="12"/>
  <c r="P63" i="12"/>
  <c r="O64" i="12"/>
  <c r="L65" i="12"/>
  <c r="N66" i="12"/>
  <c r="P67" i="12"/>
  <c r="O68" i="12"/>
  <c r="L69" i="12"/>
  <c r="N70" i="12"/>
  <c r="P71" i="12"/>
  <c r="O72" i="12"/>
  <c r="L73" i="12"/>
  <c r="N74" i="12"/>
  <c r="P75" i="12"/>
  <c r="O76" i="12"/>
  <c r="L77" i="12"/>
  <c r="N78" i="12"/>
  <c r="P79" i="12"/>
  <c r="O80" i="12"/>
  <c r="K81" i="12"/>
  <c r="K82" i="12"/>
  <c r="K85" i="12"/>
  <c r="K86" i="12"/>
  <c r="K89" i="12"/>
  <c r="P91" i="12"/>
  <c r="J92" i="12"/>
  <c r="N94" i="12"/>
  <c r="L96" i="12"/>
  <c r="N97" i="12"/>
  <c r="P98" i="12"/>
  <c r="J99" i="12"/>
  <c r="L100" i="12"/>
  <c r="N101" i="12"/>
  <c r="P102" i="12"/>
  <c r="J103" i="12"/>
  <c r="L104" i="12"/>
  <c r="N105" i="12"/>
  <c r="P106" i="12"/>
  <c r="J107" i="12"/>
  <c r="L108" i="12"/>
  <c r="N109" i="12"/>
  <c r="P110" i="12"/>
  <c r="J111" i="12"/>
  <c r="L112" i="12"/>
  <c r="N113" i="12"/>
  <c r="P114" i="12"/>
  <c r="J115" i="12"/>
  <c r="L116" i="12"/>
  <c r="N117" i="12"/>
  <c r="P118" i="12"/>
  <c r="J119" i="12"/>
  <c r="L120" i="12"/>
  <c r="N121" i="12"/>
  <c r="P122" i="12"/>
  <c r="J123" i="12"/>
  <c r="L124" i="12"/>
  <c r="N125" i="12"/>
  <c r="P126" i="12"/>
  <c r="J127" i="12"/>
  <c r="L128" i="12"/>
  <c r="N129" i="12"/>
  <c r="P130" i="12"/>
  <c r="J131" i="12"/>
  <c r="L132" i="12"/>
  <c r="N133" i="12"/>
  <c r="P134" i="12"/>
  <c r="J135" i="12"/>
  <c r="L136" i="12"/>
  <c r="N137" i="12"/>
  <c r="K38" i="12"/>
  <c r="K46" i="12"/>
  <c r="L81" i="12"/>
  <c r="L82" i="12"/>
  <c r="L85" i="12"/>
  <c r="L86" i="12"/>
  <c r="L89" i="12"/>
  <c r="K90" i="12"/>
  <c r="K92" i="12"/>
  <c r="O94" i="12"/>
  <c r="I95" i="12"/>
  <c r="M96" i="12"/>
  <c r="O97" i="12"/>
  <c r="I98" i="12"/>
  <c r="K99" i="12"/>
  <c r="M100" i="12"/>
  <c r="O101" i="12"/>
  <c r="I102" i="12"/>
  <c r="K103" i="12"/>
  <c r="M104" i="12"/>
  <c r="O105" i="12"/>
  <c r="I106" i="12"/>
  <c r="K107" i="12"/>
  <c r="M108" i="12"/>
  <c r="O109" i="12"/>
  <c r="I110" i="12"/>
  <c r="K111" i="12"/>
  <c r="M112" i="12"/>
  <c r="O113" i="12"/>
  <c r="I114" i="12"/>
  <c r="K115" i="12"/>
  <c r="M116" i="12"/>
  <c r="O117" i="12"/>
  <c r="I118" i="12"/>
  <c r="K119" i="12"/>
  <c r="M120" i="12"/>
  <c r="O121" i="12"/>
  <c r="I122" i="12"/>
  <c r="K123" i="12"/>
  <c r="M124" i="12"/>
  <c r="O125" i="12"/>
  <c r="I126" i="12"/>
  <c r="K127" i="12"/>
  <c r="M128" i="12"/>
  <c r="O129" i="12"/>
  <c r="I130" i="12"/>
  <c r="K131" i="12"/>
  <c r="M132" i="12"/>
  <c r="O133" i="12"/>
  <c r="I134" i="12"/>
  <c r="K135" i="12"/>
  <c r="M136" i="12"/>
  <c r="O137" i="12"/>
  <c r="I138" i="12"/>
  <c r="K139" i="12"/>
  <c r="M140" i="12"/>
  <c r="O141" i="12"/>
  <c r="I142" i="12"/>
  <c r="K143" i="12"/>
  <c r="M144" i="12"/>
  <c r="O145" i="12"/>
  <c r="I146" i="12"/>
  <c r="K147" i="12"/>
  <c r="M148" i="12"/>
  <c r="O149" i="12"/>
  <c r="I150" i="12"/>
  <c r="K151" i="12"/>
  <c r="I37" i="12"/>
  <c r="I45" i="12"/>
  <c r="M82" i="12"/>
  <c r="M83" i="12"/>
  <c r="M86" i="12"/>
  <c r="M87" i="12"/>
  <c r="M89" i="12"/>
  <c r="L90" i="12"/>
  <c r="O92" i="12"/>
  <c r="I93" i="12"/>
  <c r="P94" i="12"/>
  <c r="J95" i="12"/>
  <c r="N96" i="12"/>
  <c r="P97" i="12"/>
  <c r="J98" i="12"/>
  <c r="L99" i="12"/>
  <c r="N100" i="12"/>
  <c r="P101" i="12"/>
  <c r="J102" i="12"/>
  <c r="L103" i="12"/>
  <c r="N104" i="12"/>
  <c r="P105" i="12"/>
  <c r="J106" i="12"/>
  <c r="L107" i="12"/>
  <c r="N108" i="12"/>
  <c r="P109" i="12"/>
  <c r="J110" i="12"/>
  <c r="L111" i="12"/>
  <c r="N112" i="12"/>
  <c r="P113" i="12"/>
  <c r="J114" i="12"/>
  <c r="L115" i="12"/>
  <c r="N116" i="12"/>
  <c r="P117" i="12"/>
  <c r="J118" i="12"/>
  <c r="L119" i="12"/>
  <c r="N120" i="12"/>
  <c r="P121" i="12"/>
  <c r="J122" i="12"/>
  <c r="L123" i="12"/>
  <c r="N124" i="12"/>
  <c r="P125" i="12"/>
  <c r="J126" i="12"/>
  <c r="L127" i="12"/>
  <c r="N128" i="12"/>
  <c r="P129" i="12"/>
  <c r="J130" i="12"/>
  <c r="L131" i="12"/>
  <c r="N132" i="12"/>
  <c r="P133" i="12"/>
  <c r="J134" i="12"/>
  <c r="L135" i="12"/>
  <c r="N136" i="12"/>
  <c r="P137" i="12"/>
  <c r="J138" i="12"/>
  <c r="L139" i="12"/>
  <c r="N140" i="12"/>
  <c r="P141" i="12"/>
  <c r="J142" i="12"/>
  <c r="L143" i="12"/>
  <c r="N144" i="12"/>
  <c r="P145" i="12"/>
  <c r="J146" i="12"/>
  <c r="L147" i="12"/>
  <c r="N148" i="12"/>
  <c r="P149" i="12"/>
  <c r="J150" i="12"/>
  <c r="L151" i="12"/>
  <c r="N152" i="12"/>
  <c r="P153" i="12"/>
  <c r="J154" i="12"/>
  <c r="O36" i="12"/>
  <c r="O44" i="12"/>
  <c r="N82" i="12"/>
  <c r="N83" i="12"/>
  <c r="N86" i="12"/>
  <c r="N87" i="12"/>
  <c r="M90" i="12"/>
  <c r="P92" i="12"/>
  <c r="J93" i="12"/>
  <c r="M95" i="12"/>
  <c r="O96" i="12"/>
  <c r="I97" i="12"/>
  <c r="K98" i="12"/>
  <c r="M99" i="12"/>
  <c r="O100" i="12"/>
  <c r="I101" i="12"/>
  <c r="K102" i="12"/>
  <c r="M103" i="12"/>
  <c r="O104" i="12"/>
  <c r="I105" i="12"/>
  <c r="K106" i="12"/>
  <c r="M107" i="12"/>
  <c r="O108" i="12"/>
  <c r="I109" i="12"/>
  <c r="K110" i="12"/>
  <c r="M111" i="12"/>
  <c r="O112" i="12"/>
  <c r="I113" i="12"/>
  <c r="K114" i="12"/>
  <c r="M115" i="12"/>
  <c r="O116" i="12"/>
  <c r="I117" i="12"/>
  <c r="K118" i="12"/>
  <c r="M119" i="12"/>
  <c r="O120" i="12"/>
  <c r="I121" i="12"/>
  <c r="K122" i="12"/>
  <c r="M123" i="12"/>
  <c r="O124" i="12"/>
  <c r="I125" i="12"/>
  <c r="K126" i="12"/>
  <c r="M127" i="12"/>
  <c r="O128" i="12"/>
  <c r="I129" i="12"/>
  <c r="K130" i="12"/>
  <c r="M131" i="12"/>
  <c r="O132" i="12"/>
  <c r="I133" i="12"/>
  <c r="K134" i="12"/>
  <c r="M135" i="12"/>
  <c r="O136" i="12"/>
  <c r="I137" i="12"/>
  <c r="K138" i="12"/>
  <c r="M139" i="12"/>
  <c r="O140" i="12"/>
  <c r="I141" i="12"/>
  <c r="K142" i="12"/>
  <c r="M143" i="12"/>
  <c r="O144" i="12"/>
  <c r="I145" i="12"/>
  <c r="O138" i="12"/>
  <c r="I139" i="12"/>
  <c r="K140" i="12"/>
  <c r="M141" i="12"/>
  <c r="L142" i="12"/>
  <c r="M147" i="12"/>
  <c r="K148" i="12"/>
  <c r="M151" i="12"/>
  <c r="K152" i="12"/>
  <c r="L154" i="12"/>
  <c r="N156" i="12"/>
  <c r="L158" i="12"/>
  <c r="N160" i="12"/>
  <c r="L162" i="12"/>
  <c r="L164" i="12"/>
  <c r="O165" i="12"/>
  <c r="I166" i="12"/>
  <c r="L167" i="12"/>
  <c r="P168" i="12"/>
  <c r="J169" i="12"/>
  <c r="M170" i="12"/>
  <c r="L172" i="12"/>
  <c r="O173" i="12"/>
  <c r="I174" i="12"/>
  <c r="K175" i="12"/>
  <c r="M176" i="12"/>
  <c r="O177" i="12"/>
  <c r="I178" i="12"/>
  <c r="K179" i="12"/>
  <c r="M180" i="12"/>
  <c r="O181" i="12"/>
  <c r="I182" i="12"/>
  <c r="K183" i="12"/>
  <c r="M184" i="12"/>
  <c r="O185" i="12"/>
  <c r="I186" i="12"/>
  <c r="K187" i="12"/>
  <c r="M188" i="12"/>
  <c r="O189" i="12"/>
  <c r="I190" i="12"/>
  <c r="K191" i="12"/>
  <c r="M192" i="12"/>
  <c r="O193" i="12"/>
  <c r="I194" i="12"/>
  <c r="K195" i="12"/>
  <c r="M196" i="12"/>
  <c r="O197" i="12"/>
  <c r="I198" i="12"/>
  <c r="K199" i="12"/>
  <c r="M200" i="12"/>
  <c r="O201" i="12"/>
  <c r="I202" i="12"/>
  <c r="K203" i="12"/>
  <c r="M204" i="12"/>
  <c r="O205" i="12"/>
  <c r="I206" i="12"/>
  <c r="K207" i="12"/>
  <c r="M208" i="12"/>
  <c r="O209" i="12"/>
  <c r="P209" i="12"/>
  <c r="O208" i="12"/>
  <c r="M205" i="12"/>
  <c r="L188" i="12"/>
  <c r="P190" i="12"/>
  <c r="L204" i="12"/>
  <c r="M137" i="12"/>
  <c r="P138" i="12"/>
  <c r="J139" i="12"/>
  <c r="L140" i="12"/>
  <c r="N141" i="12"/>
  <c r="O142" i="12"/>
  <c r="I143" i="12"/>
  <c r="N147" i="12"/>
  <c r="L148" i="12"/>
  <c r="N151" i="12"/>
  <c r="L152" i="12"/>
  <c r="O154" i="12"/>
  <c r="I155" i="12"/>
  <c r="O156" i="12"/>
  <c r="I157" i="12"/>
  <c r="O158" i="12"/>
  <c r="I159" i="12"/>
  <c r="O160" i="12"/>
  <c r="I161" i="12"/>
  <c r="O162" i="12"/>
  <c r="I163" i="12"/>
  <c r="M164" i="12"/>
  <c r="P165" i="12"/>
  <c r="J166" i="12"/>
  <c r="M167" i="12"/>
  <c r="K169" i="12"/>
  <c r="O170" i="12"/>
  <c r="I171" i="12"/>
  <c r="M172" i="12"/>
  <c r="P173" i="12"/>
  <c r="J174" i="12"/>
  <c r="L175" i="12"/>
  <c r="N176" i="12"/>
  <c r="P177" i="12"/>
  <c r="J178" i="12"/>
  <c r="L179" i="12"/>
  <c r="N180" i="12"/>
  <c r="P181" i="12"/>
  <c r="J182" i="12"/>
  <c r="L183" i="12"/>
  <c r="N184" i="12"/>
  <c r="P185" i="12"/>
  <c r="J186" i="12"/>
  <c r="L187" i="12"/>
  <c r="N188" i="12"/>
  <c r="P189" i="12"/>
  <c r="J190" i="12"/>
  <c r="L191" i="12"/>
  <c r="N192" i="12"/>
  <c r="P193" i="12"/>
  <c r="J194" i="12"/>
  <c r="L195" i="12"/>
  <c r="N196" i="12"/>
  <c r="P197" i="12"/>
  <c r="J198" i="12"/>
  <c r="L199" i="12"/>
  <c r="N200" i="12"/>
  <c r="P201" i="12"/>
  <c r="J202" i="12"/>
  <c r="L203" i="12"/>
  <c r="N204" i="12"/>
  <c r="P205" i="12"/>
  <c r="J206" i="12"/>
  <c r="L207" i="12"/>
  <c r="N208" i="12"/>
  <c r="M207" i="12"/>
  <c r="K200" i="12"/>
  <c r="K204" i="12"/>
  <c r="J191" i="12"/>
  <c r="J199" i="12"/>
  <c r="L208" i="12"/>
  <c r="K136" i="12"/>
  <c r="P142" i="12"/>
  <c r="J143" i="12"/>
  <c r="K144" i="12"/>
  <c r="O148" i="12"/>
  <c r="I149" i="12"/>
  <c r="M152" i="12"/>
  <c r="P154" i="12"/>
  <c r="J155" i="12"/>
  <c r="P156" i="12"/>
  <c r="J157" i="12"/>
  <c r="P158" i="12"/>
  <c r="J159" i="12"/>
  <c r="P160" i="12"/>
  <c r="J161" i="12"/>
  <c r="P162" i="12"/>
  <c r="J163" i="12"/>
  <c r="N164" i="12"/>
  <c r="K166" i="12"/>
  <c r="N167" i="12"/>
  <c r="I168" i="12"/>
  <c r="M169" i="12"/>
  <c r="P170" i="12"/>
  <c r="J171" i="12"/>
  <c r="N172" i="12"/>
  <c r="K174" i="12"/>
  <c r="M175" i="12"/>
  <c r="O176" i="12"/>
  <c r="I177" i="12"/>
  <c r="K178" i="12"/>
  <c r="M179" i="12"/>
  <c r="O180" i="12"/>
  <c r="I181" i="12"/>
  <c r="K182" i="12"/>
  <c r="M183" i="12"/>
  <c r="O184" i="12"/>
  <c r="I185" i="12"/>
  <c r="K186" i="12"/>
  <c r="M187" i="12"/>
  <c r="O188" i="12"/>
  <c r="I189" i="12"/>
  <c r="K190" i="12"/>
  <c r="M191" i="12"/>
  <c r="O192" i="12"/>
  <c r="I193" i="12"/>
  <c r="K194" i="12"/>
  <c r="M195" i="12"/>
  <c r="O196" i="12"/>
  <c r="I197" i="12"/>
  <c r="K198" i="12"/>
  <c r="M199" i="12"/>
  <c r="O200" i="12"/>
  <c r="I201" i="12"/>
  <c r="K202" i="12"/>
  <c r="M203" i="12"/>
  <c r="O204" i="12"/>
  <c r="I205" i="12"/>
  <c r="K206" i="12"/>
  <c r="I209" i="12"/>
  <c r="O206" i="12"/>
  <c r="J195" i="12"/>
  <c r="P198" i="12"/>
  <c r="P206" i="12"/>
  <c r="N209" i="12"/>
  <c r="I135" i="12"/>
  <c r="N143" i="12"/>
  <c r="L144" i="12"/>
  <c r="J145" i="12"/>
  <c r="P148" i="12"/>
  <c r="J149" i="12"/>
  <c r="O152" i="12"/>
  <c r="I153" i="12"/>
  <c r="K155" i="12"/>
  <c r="M157" i="12"/>
  <c r="K159" i="12"/>
  <c r="M161" i="12"/>
  <c r="K163" i="12"/>
  <c r="O164" i="12"/>
  <c r="I165" i="12"/>
  <c r="L166" i="12"/>
  <c r="O167" i="12"/>
  <c r="K168" i="12"/>
  <c r="N169" i="12"/>
  <c r="K171" i="12"/>
  <c r="O172" i="12"/>
  <c r="I173" i="12"/>
  <c r="L174" i="12"/>
  <c r="N175" i="12"/>
  <c r="P176" i="12"/>
  <c r="J177" i="12"/>
  <c r="L178" i="12"/>
  <c r="N179" i="12"/>
  <c r="P180" i="12"/>
  <c r="J181" i="12"/>
  <c r="L182" i="12"/>
  <c r="N183" i="12"/>
  <c r="P184" i="12"/>
  <c r="J185" i="12"/>
  <c r="L186" i="12"/>
  <c r="N187" i="12"/>
  <c r="P188" i="12"/>
  <c r="J189" i="12"/>
  <c r="L190" i="12"/>
  <c r="N191" i="12"/>
  <c r="P192" i="12"/>
  <c r="J193" i="12"/>
  <c r="L194" i="12"/>
  <c r="N195" i="12"/>
  <c r="P196" i="12"/>
  <c r="J197" i="12"/>
  <c r="L198" i="12"/>
  <c r="N199" i="12"/>
  <c r="P200" i="12"/>
  <c r="J201" i="12"/>
  <c r="L202" i="12"/>
  <c r="N203" i="12"/>
  <c r="P204" i="12"/>
  <c r="J205" i="12"/>
  <c r="L206" i="12"/>
  <c r="N207" i="12"/>
  <c r="P208" i="12"/>
  <c r="J209" i="12"/>
  <c r="M206" i="12"/>
  <c r="I208" i="12"/>
  <c r="M197" i="12"/>
  <c r="M201" i="12"/>
  <c r="K208" i="12"/>
  <c r="N193" i="12"/>
  <c r="L196" i="12"/>
  <c r="N205" i="12"/>
  <c r="J207" i="12"/>
  <c r="O134" i="12"/>
  <c r="P144" i="12"/>
  <c r="M145" i="12"/>
  <c r="K146" i="12"/>
  <c r="M149" i="12"/>
  <c r="K150" i="12"/>
  <c r="P152" i="12"/>
  <c r="J153" i="12"/>
  <c r="L155" i="12"/>
  <c r="N157" i="12"/>
  <c r="L159" i="12"/>
  <c r="N161" i="12"/>
  <c r="L163" i="12"/>
  <c r="P164" i="12"/>
  <c r="J165" i="12"/>
  <c r="M166" i="12"/>
  <c r="L168" i="12"/>
  <c r="O169" i="12"/>
  <c r="I170" i="12"/>
  <c r="L171" i="12"/>
  <c r="P172" i="12"/>
  <c r="J173" i="12"/>
  <c r="M174" i="12"/>
  <c r="O175" i="12"/>
  <c r="I176" i="12"/>
  <c r="K177" i="12"/>
  <c r="M178" i="12"/>
  <c r="O179" i="12"/>
  <c r="I180" i="12"/>
  <c r="K181" i="12"/>
  <c r="M182" i="12"/>
  <c r="O183" i="12"/>
  <c r="I184" i="12"/>
  <c r="K185" i="12"/>
  <c r="M186" i="12"/>
  <c r="O187" i="12"/>
  <c r="I188" i="12"/>
  <c r="K189" i="12"/>
  <c r="M190" i="12"/>
  <c r="O191" i="12"/>
  <c r="I192" i="12"/>
  <c r="K193" i="12"/>
  <c r="M194" i="12"/>
  <c r="O195" i="12"/>
  <c r="I196" i="12"/>
  <c r="K197" i="12"/>
  <c r="M198" i="12"/>
  <c r="O199" i="12"/>
  <c r="I200" i="12"/>
  <c r="K201" i="12"/>
  <c r="M202" i="12"/>
  <c r="O203" i="12"/>
  <c r="I204" i="12"/>
  <c r="K205" i="12"/>
  <c r="O207" i="12"/>
  <c r="K209" i="12"/>
  <c r="I199" i="12"/>
  <c r="I203" i="12"/>
  <c r="J187" i="12"/>
  <c r="P202" i="12"/>
  <c r="M133" i="12"/>
  <c r="N145" i="12"/>
  <c r="L146" i="12"/>
  <c r="N149" i="12"/>
  <c r="L150" i="12"/>
  <c r="M153" i="12"/>
  <c r="M155" i="12"/>
  <c r="K156" i="12"/>
  <c r="O157" i="12"/>
  <c r="I158" i="12"/>
  <c r="M159" i="12"/>
  <c r="K160" i="12"/>
  <c r="O161" i="12"/>
  <c r="I162" i="12"/>
  <c r="M163" i="12"/>
  <c r="K165" i="12"/>
  <c r="O166" i="12"/>
  <c r="I167" i="12"/>
  <c r="M168" i="12"/>
  <c r="P169" i="12"/>
  <c r="J170" i="12"/>
  <c r="M171" i="12"/>
  <c r="K173" i="12"/>
  <c r="N174" i="12"/>
  <c r="P175" i="12"/>
  <c r="J176" i="12"/>
  <c r="L177" i="12"/>
  <c r="N178" i="12"/>
  <c r="P179" i="12"/>
  <c r="J180" i="12"/>
  <c r="L181" i="12"/>
  <c r="N182" i="12"/>
  <c r="P183" i="12"/>
  <c r="J184" i="12"/>
  <c r="L185" i="12"/>
  <c r="N186" i="12"/>
  <c r="P187" i="12"/>
  <c r="J188" i="12"/>
  <c r="L189" i="12"/>
  <c r="N190" i="12"/>
  <c r="P191" i="12"/>
  <c r="J192" i="12"/>
  <c r="L193" i="12"/>
  <c r="N194" i="12"/>
  <c r="P195" i="12"/>
  <c r="J196" i="12"/>
  <c r="L197" i="12"/>
  <c r="N198" i="12"/>
  <c r="P199" i="12"/>
  <c r="J200" i="12"/>
  <c r="L201" i="12"/>
  <c r="N202" i="12"/>
  <c r="P203" i="12"/>
  <c r="J204" i="12"/>
  <c r="L205" i="12"/>
  <c r="N206" i="12"/>
  <c r="P207" i="12"/>
  <c r="J208" i="12"/>
  <c r="L209" i="12"/>
  <c r="O190" i="12"/>
  <c r="K192" i="12"/>
  <c r="O194" i="12"/>
  <c r="K196" i="12"/>
  <c r="O202" i="12"/>
  <c r="M209" i="12"/>
  <c r="N189" i="12"/>
  <c r="N201" i="12"/>
  <c r="K132" i="12"/>
  <c r="O146" i="12"/>
  <c r="I147" i="12"/>
  <c r="O150" i="12"/>
  <c r="I151" i="12"/>
  <c r="N153" i="12"/>
  <c r="I154" i="12"/>
  <c r="N155" i="12"/>
  <c r="L156" i="12"/>
  <c r="P157" i="12"/>
  <c r="J158" i="12"/>
  <c r="N159" i="12"/>
  <c r="L160" i="12"/>
  <c r="P161" i="12"/>
  <c r="J162" i="12"/>
  <c r="N163" i="12"/>
  <c r="I164" i="12"/>
  <c r="M165" i="12"/>
  <c r="P166" i="12"/>
  <c r="J167" i="12"/>
  <c r="N168" i="12"/>
  <c r="K170" i="12"/>
  <c r="N171" i="12"/>
  <c r="I172" i="12"/>
  <c r="M173" i="12"/>
  <c r="O174" i="12"/>
  <c r="I175" i="12"/>
  <c r="K176" i="12"/>
  <c r="M177" i="12"/>
  <c r="O178" i="12"/>
  <c r="I179" i="12"/>
  <c r="K180" i="12"/>
  <c r="M181" i="12"/>
  <c r="O182" i="12"/>
  <c r="I183" i="12"/>
  <c r="K184" i="12"/>
  <c r="M185" i="12"/>
  <c r="O186" i="12"/>
  <c r="I187" i="12"/>
  <c r="K188" i="12"/>
  <c r="M189" i="12"/>
  <c r="I191" i="12"/>
  <c r="M193" i="12"/>
  <c r="I195" i="12"/>
  <c r="O198" i="12"/>
  <c r="I207" i="12"/>
  <c r="P194" i="12"/>
  <c r="N197" i="12"/>
  <c r="P146" i="12"/>
  <c r="J147" i="12"/>
  <c r="P150" i="12"/>
  <c r="J151" i="12"/>
  <c r="O153" i="12"/>
  <c r="K154" i="12"/>
  <c r="M156" i="12"/>
  <c r="K158" i="12"/>
  <c r="M160" i="12"/>
  <c r="K162" i="12"/>
  <c r="O163" i="12"/>
  <c r="K164" i="12"/>
  <c r="N165" i="12"/>
  <c r="K167" i="12"/>
  <c r="O168" i="12"/>
  <c r="I169" i="12"/>
  <c r="L170" i="12"/>
  <c r="O171" i="12"/>
  <c r="K172" i="12"/>
  <c r="N173" i="12"/>
  <c r="P174" i="12"/>
  <c r="J175" i="12"/>
  <c r="L176" i="12"/>
  <c r="N177" i="12"/>
  <c r="P178" i="12"/>
  <c r="J179" i="12"/>
  <c r="L180" i="12"/>
  <c r="N181" i="12"/>
  <c r="P182" i="12"/>
  <c r="J183" i="12"/>
  <c r="L184" i="12"/>
  <c r="N185" i="12"/>
  <c r="P186" i="12"/>
  <c r="L192" i="12"/>
  <c r="L200" i="12"/>
  <c r="J203" i="12"/>
  <c r="X9" i="12"/>
  <c r="I3" i="12"/>
  <c r="H8" i="12"/>
  <c r="H2" i="10"/>
  <c r="I2" i="10" a="1"/>
  <c r="X9" i="11" l="1"/>
  <c r="X8" i="11" s="1"/>
  <c r="T9" i="11"/>
  <c r="AB9" i="11"/>
  <c r="O9" i="11"/>
  <c r="Z9" i="11"/>
  <c r="W9" i="11"/>
  <c r="Q9" i="11"/>
  <c r="W12" i="11"/>
  <c r="U9" i="11"/>
  <c r="Y9" i="11"/>
  <c r="S10" i="11"/>
  <c r="W11" i="11"/>
  <c r="AA10" i="11"/>
  <c r="AA11" i="11"/>
  <c r="S9" i="11"/>
  <c r="S8" i="11" s="1"/>
  <c r="R9" i="11"/>
  <c r="R8" i="11" s="1"/>
  <c r="V11" i="11"/>
  <c r="V8" i="11" s="1"/>
  <c r="W10" i="11"/>
  <c r="J11" i="11"/>
  <c r="AA9" i="11"/>
  <c r="V9" i="11"/>
  <c r="P9" i="11"/>
  <c r="I12" i="11"/>
  <c r="J10" i="11"/>
  <c r="M11" i="11"/>
  <c r="I11" i="11" s="1"/>
  <c r="J9" i="11"/>
  <c r="K9" i="11"/>
  <c r="K8" i="11" s="1"/>
  <c r="M10" i="11"/>
  <c r="L10" i="11"/>
  <c r="L9" i="11"/>
  <c r="N9" i="11"/>
  <c r="N8" i="11" s="1"/>
  <c r="N13" i="12"/>
  <c r="H13" i="12" s="1"/>
  <c r="N11" i="12"/>
  <c r="N14" i="12"/>
  <c r="H14" i="12" s="1"/>
  <c r="N12" i="12"/>
  <c r="J10" i="12"/>
  <c r="J9" i="12" s="1"/>
  <c r="O10" i="12"/>
  <c r="O9" i="12" s="1"/>
  <c r="K10" i="12"/>
  <c r="K9" i="12" s="1"/>
  <c r="L10" i="12"/>
  <c r="L9" i="12" s="1"/>
  <c r="M10" i="12"/>
  <c r="M9" i="12" s="1"/>
  <c r="N10" i="12"/>
  <c r="P10" i="12"/>
  <c r="P9" i="12" s="1"/>
  <c r="I10" i="12"/>
  <c r="W9" i="12"/>
  <c r="Z9" i="12"/>
  <c r="AG9" i="12"/>
  <c r="AC9" i="12"/>
  <c r="R9" i="12"/>
  <c r="AJ9" i="12"/>
  <c r="Q9" i="12"/>
  <c r="S9" i="12"/>
  <c r="AF9" i="12"/>
  <c r="AB9" i="12"/>
  <c r="U9" i="12"/>
  <c r="T9" i="12"/>
  <c r="AK9" i="12"/>
  <c r="AA9" i="12"/>
  <c r="AI9" i="12"/>
  <c r="AD9" i="12"/>
  <c r="V9" i="12"/>
  <c r="Y9" i="12"/>
  <c r="AH9" i="12"/>
  <c r="AE9" i="12"/>
  <c r="AK8" i="11"/>
  <c r="T8" i="11"/>
  <c r="P8" i="11"/>
  <c r="Y8" i="11"/>
  <c r="AC8" i="11"/>
  <c r="AI8" i="11"/>
  <c r="AJ8" i="11"/>
  <c r="U8" i="11"/>
  <c r="AG8" i="11"/>
  <c r="AE8" i="11"/>
  <c r="AH8" i="11"/>
  <c r="Q8" i="11"/>
  <c r="O8" i="11"/>
  <c r="AA8" i="11"/>
  <c r="W8" i="11"/>
  <c r="AF8" i="11"/>
  <c r="AD8" i="11"/>
  <c r="AB8" i="11"/>
  <c r="Z8" i="11"/>
  <c r="I2" i="10"/>
  <c r="J8" i="11" l="1"/>
  <c r="M9" i="11"/>
  <c r="M8" i="11" s="1"/>
  <c r="L8" i="11"/>
  <c r="I10" i="11"/>
  <c r="H12" i="12"/>
  <c r="H11" i="12"/>
  <c r="H10" i="12"/>
  <c r="N9" i="12"/>
  <c r="I9" i="12"/>
  <c r="I9" i="11" l="1"/>
  <c r="H9" i="12"/>
  <c r="I8" i="1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<sst xmlns="http://schemas.openxmlformats.org/spreadsheetml/2006/main" count="98" uniqueCount="72">
  <si>
    <t>＜説明＞</t>
    <rPh sb="1" eb="3">
      <t>セツメイ</t>
    </rPh>
    <phoneticPr fontId="2"/>
  </si>
  <si>
    <t>＜使い方＞</t>
    <rPh sb="1" eb="2">
      <t>ツカ</t>
    </rPh>
    <rPh sb="3" eb="4">
      <t>カタ</t>
    </rPh>
    <phoneticPr fontId="2"/>
  </si>
  <si>
    <t>　1-1.　出力　＞　日誌データ　＞　作業記録</t>
    <rPh sb="6" eb="8">
      <t>シュツリョク</t>
    </rPh>
    <rPh sb="11" eb="13">
      <t>ニッシ</t>
    </rPh>
    <rPh sb="19" eb="23">
      <t>サギョウキロク</t>
    </rPh>
    <phoneticPr fontId="2"/>
  </si>
  <si>
    <t>　　※必要に応じて条件を指定します。</t>
    <rPh sb="3" eb="5">
      <t>ヒツヨウ</t>
    </rPh>
    <rPh sb="6" eb="7">
      <t>オウ</t>
    </rPh>
    <rPh sb="9" eb="11">
      <t>ジョウケン</t>
    </rPh>
    <rPh sb="12" eb="14">
      <t>シテイ</t>
    </rPh>
    <phoneticPr fontId="2"/>
  </si>
  <si>
    <t>　1-2.　出力　＞　設定データ　＞　作付情報</t>
    <rPh sb="6" eb="8">
      <t>シュツリョク</t>
    </rPh>
    <rPh sb="11" eb="13">
      <t>セッテイ</t>
    </rPh>
    <rPh sb="19" eb="21">
      <t>サクツケ</t>
    </rPh>
    <rPh sb="21" eb="23">
      <t>ジョウホウ</t>
    </rPh>
    <phoneticPr fontId="2"/>
  </si>
  <si>
    <t>　　※必要に応じて期間を指定します。</t>
    <rPh sb="3" eb="5">
      <t>ヒツヨウ</t>
    </rPh>
    <rPh sb="6" eb="7">
      <t>オウ</t>
    </rPh>
    <rPh sb="9" eb="11">
      <t>キカン</t>
    </rPh>
    <rPh sb="12" eb="14">
      <t>シテイ</t>
    </rPh>
    <phoneticPr fontId="2"/>
  </si>
  <si>
    <t>2.　出力データ「作業記録２ 作業者」を貼り付ける</t>
    <rPh sb="3" eb="5">
      <t>シュツリョク</t>
    </rPh>
    <rPh sb="20" eb="21">
      <t>ハ</t>
    </rPh>
    <rPh sb="22" eb="23">
      <t>ツ</t>
    </rPh>
    <phoneticPr fontId="2"/>
  </si>
  <si>
    <t>　2-1.　1-1で出力したファイルのうち、「作業記録２ 作業者」を開く</t>
    <rPh sb="10" eb="12">
      <t>シュツリョク</t>
    </rPh>
    <rPh sb="34" eb="35">
      <t>ヒラ</t>
    </rPh>
    <phoneticPr fontId="2"/>
  </si>
  <si>
    <t>　2-2.　すべて選択して、コピーする</t>
    <rPh sb="9" eb="11">
      <t>センタク</t>
    </rPh>
    <phoneticPr fontId="2"/>
  </si>
  <si>
    <t>3.　出力データ「作付情報１ 一般」を貼り付ける</t>
    <rPh sb="3" eb="5">
      <t>シュツリョク</t>
    </rPh>
    <rPh sb="19" eb="20">
      <t>ハ</t>
    </rPh>
    <rPh sb="21" eb="22">
      <t>ツ</t>
    </rPh>
    <phoneticPr fontId="2"/>
  </si>
  <si>
    <t>　3-1.　1-2で出力したファイルのうち、「作付情報１ 一般」を開く</t>
    <rPh sb="10" eb="12">
      <t>シュツリョク</t>
    </rPh>
    <rPh sb="33" eb="34">
      <t>ヒラ</t>
    </rPh>
    <phoneticPr fontId="2"/>
  </si>
  <si>
    <t>　3-2.　すべて選択して、コピーする</t>
    <rPh sb="9" eb="11">
      <t>センタク</t>
    </rPh>
    <phoneticPr fontId="2"/>
  </si>
  <si>
    <t>＜備考＞</t>
    <rPh sb="1" eb="3">
      <t>ビコウ</t>
    </rPh>
    <phoneticPr fontId="2"/>
  </si>
  <si>
    <t>公開日</t>
  </si>
  <si>
    <t>バージョン</t>
  </si>
  <si>
    <t>備考</t>
  </si>
  <si>
    <t>初版公開</t>
  </si>
  <si>
    <t>（選択してください）</t>
    <rPh sb="1" eb="3">
      <t>センタク</t>
    </rPh>
    <phoneticPr fontId="1"/>
  </si>
  <si>
    <t>集計開始日</t>
    <rPh sb="0" eb="2">
      <t>シュウケイ</t>
    </rPh>
    <rPh sb="2" eb="5">
      <t>カイシビ</t>
    </rPh>
    <phoneticPr fontId="1"/>
  </si>
  <si>
    <t>集計終了日</t>
    <rPh sb="0" eb="2">
      <t>シュウケイ</t>
    </rPh>
    <rPh sb="2" eb="5">
      <t>シュウリョウビ</t>
    </rPh>
    <phoneticPr fontId="1"/>
  </si>
  <si>
    <t>集計内容</t>
    <rPh sb="0" eb="2">
      <t>シュウケイ</t>
    </rPh>
    <rPh sb="2" eb="4">
      <t>ナイヨウ</t>
    </rPh>
    <phoneticPr fontId="1"/>
  </si>
  <si>
    <t>集計方法</t>
    <rPh sb="0" eb="2">
      <t>シュウケイ</t>
    </rPh>
    <rPh sb="2" eb="4">
      <t>ホウホウ</t>
    </rPh>
    <phoneticPr fontId="1"/>
  </si>
  <si>
    <t>作業予定</t>
    <rPh sb="0" eb="4">
      <t>サギョウヨテイ</t>
    </rPh>
    <phoneticPr fontId="1"/>
  </si>
  <si>
    <t>総計</t>
  </si>
  <si>
    <t>含める</t>
  </si>
  <si>
    <t>すべての作業者</t>
    <rPh sb="4" eb="6">
      <t>サギョウ</t>
    </rPh>
    <rPh sb="6" eb="7">
      <t>シャ</t>
    </rPh>
    <phoneticPr fontId="1"/>
  </si>
  <si>
    <t>すべての作付</t>
    <rPh sb="4" eb="6">
      <t>サクツケ</t>
    </rPh>
    <phoneticPr fontId="1"/>
  </si>
  <si>
    <t>実施開始日</t>
    <rPh sb="0" eb="2">
      <t>ジッシ</t>
    </rPh>
    <rPh sb="2" eb="5">
      <t>カイシビ</t>
    </rPh>
    <phoneticPr fontId="1"/>
  </si>
  <si>
    <t>実施終了日</t>
    <rPh sb="0" eb="2">
      <t>ジッシ</t>
    </rPh>
    <rPh sb="2" eb="5">
      <t>シュウリョウビ</t>
    </rPh>
    <phoneticPr fontId="1"/>
  </si>
  <si>
    <t>　</t>
    <phoneticPr fontId="1"/>
  </si>
  <si>
    <t>作業者数</t>
    <rPh sb="0" eb="2">
      <t>サギョウ</t>
    </rPh>
    <rPh sb="2" eb="3">
      <t>シャ</t>
    </rPh>
    <rPh sb="3" eb="4">
      <t>スウ</t>
    </rPh>
    <phoneticPr fontId="1"/>
  </si>
  <si>
    <t>作付数</t>
    <rPh sb="0" eb="2">
      <t>サクツケ</t>
    </rPh>
    <rPh sb="2" eb="3">
      <t>スウ</t>
    </rPh>
    <phoneticPr fontId="1"/>
  </si>
  <si>
    <t>作業者ID</t>
    <rPh sb="0" eb="2">
      <t>サギョウ</t>
    </rPh>
    <rPh sb="2" eb="3">
      <t>シャ</t>
    </rPh>
    <phoneticPr fontId="1"/>
  </si>
  <si>
    <t>単価</t>
    <rPh sb="0" eb="2">
      <t>タンカ</t>
    </rPh>
    <phoneticPr fontId="1"/>
  </si>
  <si>
    <t>作業費</t>
    <rPh sb="0" eb="2">
      <t>サギョウ</t>
    </rPh>
    <rPh sb="2" eb="3">
      <t>ヒ</t>
    </rPh>
    <phoneticPr fontId="1"/>
  </si>
  <si>
    <t>作業項目</t>
    <rPh sb="0" eb="2">
      <t>サギョウ</t>
    </rPh>
    <rPh sb="2" eb="4">
      <t>コウモク</t>
    </rPh>
    <phoneticPr fontId="1"/>
  </si>
  <si>
    <t>すべての作業</t>
    <rPh sb="4" eb="6">
      <t>サギョウ</t>
    </rPh>
    <phoneticPr fontId="1"/>
  </si>
  <si>
    <t>作付</t>
    <rPh sb="0" eb="2">
      <t>サクツケ</t>
    </rPh>
    <phoneticPr fontId="1"/>
  </si>
  <si>
    <t>すべての作付</t>
    <rPh sb="4" eb="6">
      <t>サクツケ</t>
    </rPh>
    <phoneticPr fontId="1"/>
  </si>
  <si>
    <t>すべての作業</t>
    <rPh sb="4" eb="6">
      <t>サギョウ</t>
    </rPh>
    <phoneticPr fontId="1"/>
  </si>
  <si>
    <t>作業項目数</t>
    <rPh sb="0" eb="4">
      <t>サギョウコウモク</t>
    </rPh>
    <rPh sb="4" eb="5">
      <t>スウ</t>
    </rPh>
    <phoneticPr fontId="1"/>
  </si>
  <si>
    <t>作業者一覧に対して作付ごと・作業項目ごとに</t>
    <rPh sb="0" eb="2">
      <t>サギョウ</t>
    </rPh>
    <rPh sb="2" eb="3">
      <t>シャ</t>
    </rPh>
    <rPh sb="3" eb="5">
      <t>イチラン</t>
    </rPh>
    <rPh sb="6" eb="7">
      <t>タイ</t>
    </rPh>
    <rPh sb="9" eb="11">
      <t>サクツケ</t>
    </rPh>
    <rPh sb="14" eb="16">
      <t>サギョウ</t>
    </rPh>
    <rPh sb="16" eb="18">
      <t>コウモク</t>
    </rPh>
    <phoneticPr fontId="2"/>
  </si>
  <si>
    <t>かかった労務費・作業時間を集計することができます。</t>
    <phoneticPr fontId="1"/>
  </si>
  <si>
    <t>さらに、総計だけではなく、10aあたりで集計することができるので</t>
    <rPh sb="4" eb="6">
      <t>ソウケイ</t>
    </rPh>
    <rPh sb="20" eb="22">
      <t>シュウケイ</t>
    </rPh>
    <phoneticPr fontId="1"/>
  </si>
  <si>
    <t>作業者ごとの作業効率などを確認し、来期の人員配置を検討してみましょう。</t>
    <rPh sb="0" eb="2">
      <t>サギョウ</t>
    </rPh>
    <rPh sb="2" eb="3">
      <t>シャ</t>
    </rPh>
    <rPh sb="6" eb="10">
      <t>サギョウコウリツ</t>
    </rPh>
    <rPh sb="13" eb="15">
      <t>カクニン</t>
    </rPh>
    <rPh sb="17" eb="19">
      <t>ライキ</t>
    </rPh>
    <rPh sb="20" eb="22">
      <t>ジンイン</t>
    </rPh>
    <rPh sb="22" eb="24">
      <t>ハイチ</t>
    </rPh>
    <rPh sb="25" eb="27">
      <t>ケントウ</t>
    </rPh>
    <phoneticPr fontId="1"/>
  </si>
  <si>
    <t>また、手間のかかる作付・作業を把握し、改善しましょう。</t>
    <rPh sb="3" eb="5">
      <t>テマ</t>
    </rPh>
    <rPh sb="9" eb="11">
      <t>サクツケ</t>
    </rPh>
    <rPh sb="12" eb="14">
      <t>サギョウ</t>
    </rPh>
    <rPh sb="15" eb="17">
      <t>ハアク</t>
    </rPh>
    <rPh sb="19" eb="21">
      <t>カイゼン</t>
    </rPh>
    <phoneticPr fontId="1"/>
  </si>
  <si>
    <t>1.　アグリノートで3つの出力を行う</t>
    <rPh sb="13" eb="15">
      <t>シュツリョク</t>
    </rPh>
    <rPh sb="16" eb="17">
      <t>オコナ</t>
    </rPh>
    <phoneticPr fontId="2"/>
  </si>
  <si>
    <t>　1-3.　出力　＞　設定データ　＞　単価情報</t>
    <rPh sb="6" eb="8">
      <t>シュツリョク</t>
    </rPh>
    <rPh sb="11" eb="13">
      <t>セッテイ</t>
    </rPh>
    <rPh sb="19" eb="21">
      <t>タンカ</t>
    </rPh>
    <rPh sb="21" eb="23">
      <t>ジョウホウ</t>
    </rPh>
    <phoneticPr fontId="2"/>
  </si>
  <si>
    <t>4.　出力データ「単価情報」を貼り付ける</t>
    <rPh sb="3" eb="5">
      <t>シュツリョク</t>
    </rPh>
    <rPh sb="9" eb="11">
      <t>タンカ</t>
    </rPh>
    <rPh sb="11" eb="13">
      <t>ジョウホウ</t>
    </rPh>
    <rPh sb="15" eb="16">
      <t>ハ</t>
    </rPh>
    <rPh sb="17" eb="18">
      <t>ツ</t>
    </rPh>
    <phoneticPr fontId="2"/>
  </si>
  <si>
    <t>　4-1.　1-3で出力したファイル「単価情報」を開く</t>
    <rPh sb="10" eb="12">
      <t>シュツリョク</t>
    </rPh>
    <rPh sb="19" eb="21">
      <t>タンカ</t>
    </rPh>
    <rPh sb="21" eb="23">
      <t>ジョウホウ</t>
    </rPh>
    <rPh sb="25" eb="26">
      <t>ヒラ</t>
    </rPh>
    <phoneticPr fontId="2"/>
  </si>
  <si>
    <t>　4-2.　すべて選択して、コピーする</t>
    <rPh sb="9" eb="11">
      <t>センタク</t>
    </rPh>
    <phoneticPr fontId="2"/>
  </si>
  <si>
    <t>※作付ごとのシートでは、31以上の作付が集計対象の場合、集計できません。</t>
    <rPh sb="1" eb="3">
      <t>サクツケ</t>
    </rPh>
    <rPh sb="14" eb="16">
      <t>イジョウ</t>
    </rPh>
    <rPh sb="17" eb="19">
      <t>サクツケ</t>
    </rPh>
    <rPh sb="20" eb="22">
      <t>シュウケイ</t>
    </rPh>
    <rPh sb="22" eb="24">
      <t>タイショウ</t>
    </rPh>
    <rPh sb="25" eb="27">
      <t>バアイ</t>
    </rPh>
    <rPh sb="28" eb="30">
      <t>シュウケイ</t>
    </rPh>
    <phoneticPr fontId="1"/>
  </si>
  <si>
    <t>※作業項目ごとのシートでは、31以上の作業項目が集計対象の場合、集計できません。</t>
    <rPh sb="1" eb="5">
      <t>サギョウコウモク</t>
    </rPh>
    <rPh sb="16" eb="18">
      <t>イジョウ</t>
    </rPh>
    <rPh sb="19" eb="23">
      <t>サギョウコウモク</t>
    </rPh>
    <rPh sb="24" eb="26">
      <t>シュウケイ</t>
    </rPh>
    <rPh sb="26" eb="28">
      <t>タイショウ</t>
    </rPh>
    <rPh sb="29" eb="31">
      <t>バアイ</t>
    </rPh>
    <rPh sb="32" eb="34">
      <t>シュウケイ</t>
    </rPh>
    <phoneticPr fontId="2"/>
  </si>
  <si>
    <t>※作付面積が0、もしくは削除されている作付の場合、10aあたりの集計を行うことができません。</t>
    <rPh sb="1" eb="3">
      <t>サクツケ</t>
    </rPh>
    <rPh sb="3" eb="5">
      <t>メンセキ</t>
    </rPh>
    <rPh sb="12" eb="14">
      <t>サクジョ</t>
    </rPh>
    <rPh sb="19" eb="21">
      <t>サクツケ</t>
    </rPh>
    <rPh sb="22" eb="24">
      <t>バアイ</t>
    </rPh>
    <rPh sb="32" eb="34">
      <t>シュウケイ</t>
    </rPh>
    <rPh sb="35" eb="36">
      <t>オコナ</t>
    </rPh>
    <phoneticPr fontId="2"/>
  </si>
  <si>
    <t>　5-2.　緑色セルの表示条件を選択する</t>
    <rPh sb="6" eb="8">
      <t>ミドリイロ</t>
    </rPh>
    <rPh sb="11" eb="13">
      <t>ヒョウジ</t>
    </rPh>
    <rPh sb="13" eb="15">
      <t>ジョウケン</t>
    </rPh>
    <rPh sb="16" eb="18">
      <t>センタク</t>
    </rPh>
    <phoneticPr fontId="2"/>
  </si>
  <si>
    <t>5.　作業者別労務費・作業者別作業時間を集計する</t>
    <rPh sb="3" eb="5">
      <t>サギョウ</t>
    </rPh>
    <rPh sb="5" eb="6">
      <t>シャ</t>
    </rPh>
    <rPh sb="6" eb="7">
      <t>ベツ</t>
    </rPh>
    <rPh sb="7" eb="10">
      <t>ロウムヒ</t>
    </rPh>
    <rPh sb="11" eb="13">
      <t>サギョウ</t>
    </rPh>
    <rPh sb="13" eb="14">
      <t>シャ</t>
    </rPh>
    <rPh sb="14" eb="15">
      <t>ベツ</t>
    </rPh>
    <rPh sb="15" eb="19">
      <t>サギョウジカン</t>
    </rPh>
    <rPh sb="20" eb="22">
      <t>シュウケイ</t>
    </rPh>
    <phoneticPr fontId="2"/>
  </si>
  <si>
    <t>　5-3.　集計結果を確認する</t>
    <rPh sb="6" eb="8">
      <t>シュウケイ</t>
    </rPh>
    <rPh sb="8" eb="10">
      <t>ケッカ</t>
    </rPh>
    <rPh sb="11" eb="13">
      <t>カクニン</t>
    </rPh>
    <phoneticPr fontId="2"/>
  </si>
  <si>
    <t>　</t>
    <phoneticPr fontId="1"/>
  </si>
  <si>
    <t>作付面積（a）</t>
    <rPh sb="0" eb="2">
      <t>サクツケ</t>
    </rPh>
    <rPh sb="2" eb="4">
      <t>メンセキ</t>
    </rPh>
    <phoneticPr fontId="1"/>
  </si>
  <si>
    <t>労務費（円）</t>
  </si>
  <si>
    <t>　2-3.　このファイルの『作業記録２ 作業者』シート（橙色）に貼り付ける</t>
    <rPh sb="28" eb="30">
      <t>ダイダイイロ</t>
    </rPh>
    <rPh sb="32" eb="33">
      <t>ハ</t>
    </rPh>
    <rPh sb="34" eb="35">
      <t>ツ</t>
    </rPh>
    <phoneticPr fontId="2"/>
  </si>
  <si>
    <t>　3-3.　このファイルの『作付情報１ 一般』シート（橙色）に貼り付ける</t>
    <rPh sb="31" eb="32">
      <t>ハ</t>
    </rPh>
    <rPh sb="33" eb="34">
      <t>ツ</t>
    </rPh>
    <phoneticPr fontId="2"/>
  </si>
  <si>
    <t>　4-3.　このファイルの『単価情報』シート（橙色）に貼り付ける</t>
    <rPh sb="14" eb="16">
      <t>タンカ</t>
    </rPh>
    <rPh sb="16" eb="18">
      <t>ジョウホウ</t>
    </rPh>
    <rPh sb="27" eb="28">
      <t>ハ</t>
    </rPh>
    <rPh sb="29" eb="30">
      <t>ツ</t>
    </rPh>
    <phoneticPr fontId="2"/>
  </si>
  <si>
    <t>※201名以上の作業者が集計対象の場合、集計できません。</t>
    <rPh sb="4" eb="5">
      <t>メイ</t>
    </rPh>
    <rPh sb="5" eb="7">
      <t>イジョウ</t>
    </rPh>
    <rPh sb="8" eb="10">
      <t>サギョウ</t>
    </rPh>
    <rPh sb="10" eb="11">
      <t>シャ</t>
    </rPh>
    <rPh sb="12" eb="14">
      <t>シュウケイ</t>
    </rPh>
    <rPh sb="14" eb="16">
      <t>タイショウ</t>
    </rPh>
    <rPh sb="17" eb="19">
      <t>バアイ</t>
    </rPh>
    <rPh sb="20" eb="22">
      <t>シュウケイ</t>
    </rPh>
    <phoneticPr fontId="2"/>
  </si>
  <si>
    <t>この『アグリノートExcelツール_作業者別労務費集計』では</t>
    <rPh sb="18" eb="20">
      <t>サギョウ</t>
    </rPh>
    <rPh sb="20" eb="21">
      <t>シャ</t>
    </rPh>
    <rPh sb="21" eb="22">
      <t>ベツ</t>
    </rPh>
    <rPh sb="22" eb="25">
      <t>ロウムヒ</t>
    </rPh>
    <rPh sb="25" eb="27">
      <t>シュウケイ</t>
    </rPh>
    <phoneticPr fontId="2"/>
  </si>
  <si>
    <r>
      <t>　5-1.　『</t>
    </r>
    <r>
      <rPr>
        <sz val="11"/>
        <rFont val="Yu Gothic"/>
        <family val="3"/>
        <charset val="128"/>
        <scheme val="minor"/>
      </rPr>
      <t>作業者別労務費集計</t>
    </r>
    <r>
      <rPr>
        <sz val="11"/>
        <color theme="1"/>
        <rFont val="Yu Gothic"/>
        <family val="2"/>
        <scheme val="minor"/>
      </rPr>
      <t>』シート（緑色）を開く</t>
    </r>
    <rPh sb="7" eb="10">
      <t>サギョウシャ</t>
    </rPh>
    <rPh sb="10" eb="11">
      <t>ベツ</t>
    </rPh>
    <rPh sb="11" eb="14">
      <t>ロウムヒ</t>
    </rPh>
    <rPh sb="14" eb="16">
      <t>シュウケイ</t>
    </rPh>
    <rPh sb="21" eb="23">
      <t>ミドリイロ</t>
    </rPh>
    <rPh sb="25" eb="26">
      <t>ヒラ</t>
    </rPh>
    <phoneticPr fontId="2"/>
  </si>
  <si>
    <t>&lt;お願い&gt;</t>
    <rPh sb="2" eb="3">
      <t>ネガ</t>
    </rPh>
    <phoneticPr fontId="1"/>
  </si>
  <si>
    <t>こちらのサンプルファイルはお役に立てましたか？</t>
    <rPh sb="14" eb="15">
      <t>ヤク</t>
    </rPh>
    <rPh sb="16" eb="17">
      <t>タ</t>
    </rPh>
    <phoneticPr fontId="1"/>
  </si>
  <si>
    <t>下記のフォームにてご評価をお願いします。</t>
    <rPh sb="0" eb="2">
      <t>カキ</t>
    </rPh>
    <rPh sb="10" eb="12">
      <t>ヒョウカ</t>
    </rPh>
    <rPh sb="14" eb="15">
      <t>ネガ</t>
    </rPh>
    <phoneticPr fontId="1"/>
  </si>
  <si>
    <t>よりよいサポート・製品づくりを目指して、みなさんのご評価をお願いします。</t>
    <rPh sb="9" eb="11">
      <t>セイヒン</t>
    </rPh>
    <rPh sb="15" eb="17">
      <t>メザ</t>
    </rPh>
    <rPh sb="26" eb="28">
      <t>ヒョウカ</t>
    </rPh>
    <rPh sb="30" eb="31">
      <t>ネガ</t>
    </rPh>
    <phoneticPr fontId="1"/>
  </si>
  <si>
    <t>サンプルファイルの評価フォーム</t>
    <phoneticPr fontId="1"/>
  </si>
  <si>
    <t>　　※出力形式はCSV(またはExcel)で出力してください。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</si>
</sst>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yyyy/mm/dd"/>
    <numFmt numFmtId="178" formatCode="hh:mm"/>
    <numFmt numFmtId="179" formatCode="[h]:mm"/>
    <numFmt numFmtId="180" formatCode="#,##0.00\ \a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/>
    <xf numFmtId="0" fontId="0" fillId="2" borderId="0" xfId="0" applyFill="1"/>
    <xf numFmtId="177" fontId="0" fillId="2" borderId="0" xfId="0" applyNumberFormat="1" applyFill="1"/>
    <xf numFmtId="0" fontId="4" fillId="0" borderId="0" xfId="0" applyFont="1"/>
    <xf numFmtId="0" fontId="3" fillId="0" borderId="0" xfId="0" applyFont="1"/>
    <xf numFmtId="177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46" fontId="0" fillId="0" borderId="0" xfId="0" applyNumberFormat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10" xfId="0" applyFill="1" applyBorder="1"/>
    <xf numFmtId="0" fontId="0" fillId="3" borderId="11" xfId="0" applyFill="1" applyBorder="1"/>
    <xf numFmtId="0" fontId="6" fillId="3" borderId="13" xfId="0" applyFont="1" applyFill="1" applyBorder="1"/>
    <xf numFmtId="0" fontId="6" fillId="3" borderId="9" xfId="0" applyFont="1" applyFill="1" applyBorder="1"/>
    <xf numFmtId="38" fontId="6" fillId="0" borderId="5" xfId="1" applyFont="1" applyFill="1" applyBorder="1" applyAlignment="1"/>
    <xf numFmtId="38" fontId="6" fillId="0" borderId="14" xfId="1" applyFont="1" applyFill="1" applyBorder="1" applyAlignment="1"/>
    <xf numFmtId="38" fontId="6" fillId="0" borderId="15" xfId="1" applyFont="1" applyFill="1" applyBorder="1" applyAlignment="1"/>
    <xf numFmtId="38" fontId="6" fillId="0" borderId="12" xfId="1" applyFont="1" applyFill="1" applyBorder="1" applyAlignment="1"/>
    <xf numFmtId="38" fontId="6" fillId="0" borderId="8" xfId="1" applyFont="1" applyFill="1" applyBorder="1" applyAlignment="1"/>
    <xf numFmtId="0" fontId="0" fillId="3" borderId="18" xfId="0" applyFill="1" applyBorder="1"/>
    <xf numFmtId="0" fontId="0" fillId="3" borderId="19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40" fontId="6" fillId="3" borderId="17" xfId="1" applyNumberFormat="1" applyFont="1" applyFill="1" applyBorder="1" applyAlignment="1"/>
    <xf numFmtId="40" fontId="0" fillId="3" borderId="16" xfId="1" applyNumberFormat="1" applyFont="1" applyFill="1" applyBorder="1" applyAlignment="1"/>
    <xf numFmtId="40" fontId="0" fillId="0" borderId="0" xfId="1" applyNumberFormat="1" applyFont="1" applyAlignment="1"/>
    <xf numFmtId="38" fontId="0" fillId="0" borderId="20" xfId="1" applyFont="1" applyFill="1" applyBorder="1" applyAlignment="1"/>
    <xf numFmtId="38" fontId="0" fillId="0" borderId="21" xfId="1" applyFont="1" applyFill="1" applyBorder="1" applyAlignment="1"/>
    <xf numFmtId="0" fontId="0" fillId="0" borderId="3" xfId="0" applyBorder="1" applyAlignment="1">
      <alignment vertical="center"/>
    </xf>
    <xf numFmtId="38" fontId="0" fillId="0" borderId="22" xfId="1" applyFont="1" applyFill="1" applyBorder="1" applyAlignment="1"/>
    <xf numFmtId="38" fontId="0" fillId="0" borderId="23" xfId="1" applyFont="1" applyFill="1" applyBorder="1" applyAlignment="1"/>
    <xf numFmtId="38" fontId="6" fillId="0" borderId="24" xfId="1" applyFont="1" applyFill="1" applyBorder="1" applyAlignment="1"/>
    <xf numFmtId="38" fontId="6" fillId="0" borderId="25" xfId="1" applyFont="1" applyFill="1" applyBorder="1" applyAlignment="1"/>
    <xf numFmtId="38" fontId="0" fillId="0" borderId="26" xfId="1" applyFont="1" applyFill="1" applyBorder="1" applyAlignment="1"/>
    <xf numFmtId="38" fontId="0" fillId="0" borderId="27" xfId="1" applyFont="1" applyFill="1" applyBorder="1" applyAlignment="1"/>
    <xf numFmtId="180" fontId="0" fillId="0" borderId="0" xfId="1" applyNumberFormat="1" applyFont="1" applyAlignment="1">
      <alignment horizontal="right"/>
    </xf>
    <xf numFmtId="177" fontId="0" fillId="0" borderId="0" xfId="0" applyNumberFormat="1" applyAlignment="1">
      <alignment vertical="center"/>
    </xf>
    <xf numFmtId="0" fontId="7" fillId="0" borderId="3" xfId="2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numFmt numFmtId="31" formatCode="[h]:mm:ss"/>
    </dxf>
    <dxf>
      <numFmt numFmtId="4" formatCode="#,##0.00"/>
    </dxf>
    <dxf>
      <numFmt numFmtId="179" formatCode="[h]:mm"/>
    </dxf>
    <dxf>
      <font>
        <color theme="0"/>
      </font>
    </dxf>
    <dxf>
      <numFmt numFmtId="31" formatCode="[h]:mm:ss"/>
    </dxf>
    <dxf>
      <numFmt numFmtId="4" formatCode="#,##0.00"/>
    </dxf>
    <dxf>
      <numFmt numFmtId="179" formatCode="[h]:mm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forms/d/e/1FAIpQLSfA-TDvBbfPU9ekICAcPKPp4cEF3IR4rVcCHI_fnCUiXrD9kw/viewform?usp=pp_url&amp;entry.1511390247=&#20316;&#26989;&#32773;&#21029;&#21172;&#21209;&#36027;&#38598;&#35336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D47"/>
  <sheetViews>
    <sheetView tabSelected="1" workbookViewId="0">
      <selection activeCell="D1" sqref="D1"/>
    </sheetView>
  </sheetViews>
  <sheetFormatPr defaultRowHeight="18.75"/>
  <cols>
    <col min="1" max="3" width="9" style="1"/>
    <col min="4" max="4" width="88.875" style="1" bestFit="1" customWidth="1"/>
    <col min="5" max="16384" width="9" style="1"/>
  </cols>
  <sheetData>
    <row r="2" spans="4:4">
      <c r="D2" s="26" t="s">
        <v>0</v>
      </c>
    </row>
    <row r="3" spans="4:4">
      <c r="D3" s="27" t="s">
        <v>64</v>
      </c>
    </row>
    <row r="4" spans="4:4">
      <c r="D4" s="27" t="s">
        <v>41</v>
      </c>
    </row>
    <row r="5" spans="4:4">
      <c r="D5" s="33" t="s">
        <v>42</v>
      </c>
    </row>
    <row r="6" spans="4:4">
      <c r="D6" s="33" t="s">
        <v>43</v>
      </c>
    </row>
    <row r="7" spans="4:4">
      <c r="D7" s="27" t="s">
        <v>44</v>
      </c>
    </row>
    <row r="8" spans="4:4">
      <c r="D8" s="1" t="s">
        <v>45</v>
      </c>
    </row>
    <row r="10" spans="4:4">
      <c r="D10" s="26" t="s">
        <v>1</v>
      </c>
    </row>
    <row r="11" spans="4:4">
      <c r="D11" s="27" t="s">
        <v>46</v>
      </c>
    </row>
    <row r="12" spans="4:4">
      <c r="D12" s="27" t="s">
        <v>2</v>
      </c>
    </row>
    <row r="13" spans="4:4">
      <c r="D13" s="27" t="s">
        <v>3</v>
      </c>
    </row>
    <row r="14" spans="4:4">
      <c r="D14" s="27" t="s">
        <v>71</v>
      </c>
    </row>
    <row r="15" spans="4:4">
      <c r="D15" s="27" t="s">
        <v>4</v>
      </c>
    </row>
    <row r="16" spans="4:4">
      <c r="D16" s="27" t="s">
        <v>5</v>
      </c>
    </row>
    <row r="17" spans="4:4">
      <c r="D17" s="27" t="s">
        <v>71</v>
      </c>
    </row>
    <row r="18" spans="4:4">
      <c r="D18" s="27" t="s">
        <v>47</v>
      </c>
    </row>
    <row r="19" spans="4:4">
      <c r="D19" s="27" t="s">
        <v>71</v>
      </c>
    </row>
    <row r="20" spans="4:4">
      <c r="D20" s="27" t="s">
        <v>6</v>
      </c>
    </row>
    <row r="21" spans="4:4">
      <c r="D21" s="27" t="s">
        <v>7</v>
      </c>
    </row>
    <row r="22" spans="4:4">
      <c r="D22" s="27" t="s">
        <v>8</v>
      </c>
    </row>
    <row r="23" spans="4:4">
      <c r="D23" s="27" t="s">
        <v>60</v>
      </c>
    </row>
    <row r="24" spans="4:4">
      <c r="D24" s="27" t="s">
        <v>9</v>
      </c>
    </row>
    <row r="25" spans="4:4">
      <c r="D25" s="27" t="s">
        <v>10</v>
      </c>
    </row>
    <row r="26" spans="4:4">
      <c r="D26" s="27" t="s">
        <v>11</v>
      </c>
    </row>
    <row r="27" spans="4:4">
      <c r="D27" s="27" t="s">
        <v>61</v>
      </c>
    </row>
    <row r="28" spans="4:4">
      <c r="D28" s="27" t="s">
        <v>48</v>
      </c>
    </row>
    <row r="29" spans="4:4">
      <c r="D29" s="27" t="s">
        <v>49</v>
      </c>
    </row>
    <row r="30" spans="4:4">
      <c r="D30" s="27" t="s">
        <v>50</v>
      </c>
    </row>
    <row r="31" spans="4:4">
      <c r="D31" s="27" t="s">
        <v>62</v>
      </c>
    </row>
    <row r="32" spans="4:4">
      <c r="D32" s="27" t="s">
        <v>55</v>
      </c>
    </row>
    <row r="33" spans="4:4">
      <c r="D33" s="27" t="s">
        <v>65</v>
      </c>
    </row>
    <row r="34" spans="4:4">
      <c r="D34" s="27" t="s">
        <v>54</v>
      </c>
    </row>
    <row r="35" spans="4:4">
      <c r="D35" s="33" t="s">
        <v>56</v>
      </c>
    </row>
    <row r="37" spans="4:4">
      <c r="D37" s="26" t="s">
        <v>12</v>
      </c>
    </row>
    <row r="38" spans="4:4">
      <c r="D38" s="27" t="s">
        <v>63</v>
      </c>
    </row>
    <row r="39" spans="4:4">
      <c r="D39" s="27" t="s">
        <v>51</v>
      </c>
    </row>
    <row r="40" spans="4:4">
      <c r="D40" s="27" t="s">
        <v>52</v>
      </c>
    </row>
    <row r="41" spans="4:4">
      <c r="D41" s="33" t="s">
        <v>53</v>
      </c>
    </row>
    <row r="43" spans="4:4">
      <c r="D43" s="26" t="s">
        <v>66</v>
      </c>
    </row>
    <row r="44" spans="4:4">
      <c r="D44" s="27" t="s">
        <v>67</v>
      </c>
    </row>
    <row r="45" spans="4:4">
      <c r="D45" s="27" t="s">
        <v>68</v>
      </c>
    </row>
    <row r="46" spans="4:4">
      <c r="D46" s="27" t="s">
        <v>69</v>
      </c>
    </row>
    <row r="47" spans="4:4">
      <c r="D47" s="42" t="s">
        <v>70</v>
      </c>
    </row>
  </sheetData>
  <phoneticPr fontId="1"/>
  <hyperlinks>
    <hyperlink ref="D47" r:id="rId1" xr:uid="{C71106DC-25DD-4D9B-8241-B377E14683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D1BA8-A7D5-4207-A609-CEDCD8E35BD1}">
  <dimension ref="B3:D4"/>
  <sheetViews>
    <sheetView workbookViewId="0">
      <selection activeCell="B4" sqref="B4"/>
    </sheetView>
  </sheetViews>
  <sheetFormatPr defaultRowHeight="18.75"/>
  <cols>
    <col min="1" max="1" width="9" style="1"/>
    <col min="2" max="4" width="12.125" style="1" customWidth="1"/>
    <col min="5" max="16384" width="9" style="1"/>
  </cols>
  <sheetData>
    <row r="3" spans="2:4">
      <c r="B3" s="1" t="s">
        <v>13</v>
      </c>
      <c r="C3" s="1" t="s">
        <v>14</v>
      </c>
      <c r="D3" s="1" t="s">
        <v>15</v>
      </c>
    </row>
    <row r="4" spans="2:4">
      <c r="B4" s="41">
        <v>45266</v>
      </c>
      <c r="C4" s="2">
        <v>1</v>
      </c>
      <c r="D4" s="1" t="s">
        <v>16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D590-FBFE-4CD0-946F-2CD5F44BD9AE}">
  <sheetPr>
    <tabColor theme="7"/>
  </sheetPr>
  <dimension ref="C1:S1"/>
  <sheetViews>
    <sheetView workbookViewId="0">
      <selection sqref="A1:XFD1048576"/>
    </sheetView>
  </sheetViews>
  <sheetFormatPr defaultRowHeight="18.75"/>
  <cols>
    <col min="1" max="2" width="9" style="7"/>
    <col min="3" max="3" width="11.375" style="8" bestFit="1" customWidth="1"/>
    <col min="4" max="13" width="9" style="7"/>
    <col min="14" max="15" width="9" style="9"/>
    <col min="16" max="19" width="9" style="10"/>
    <col min="20" max="16384" width="9" style="7"/>
  </cols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BD9C-E74A-4DAC-ADF2-4AED9169798F}">
  <sheetPr>
    <tabColor theme="7"/>
  </sheetPr>
  <dimension ref="E1:F1"/>
  <sheetViews>
    <sheetView workbookViewId="0">
      <selection sqref="A1:XFD1048576"/>
    </sheetView>
  </sheetViews>
  <sheetFormatPr defaultRowHeight="18.75"/>
  <cols>
    <col min="5" max="6" width="11.375" style="3" bestFit="1" customWidth="1"/>
  </cols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DB31-6B17-47DE-8445-53B33C7EF59C}">
  <sheetPr>
    <tabColor theme="7"/>
  </sheetPr>
  <dimension ref="J1:K1"/>
  <sheetViews>
    <sheetView workbookViewId="0">
      <selection sqref="A1:XFD1048576"/>
    </sheetView>
  </sheetViews>
  <sheetFormatPr defaultRowHeight="18.75"/>
  <cols>
    <col min="10" max="11" width="11.375" style="3" bestFit="1" customWidth="1"/>
  </cols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9871-7957-4C26-8CA6-B2943F85C190}">
  <sheetPr>
    <tabColor theme="9" tint="-0.499984740745262"/>
  </sheetPr>
  <dimension ref="A1:AM210"/>
  <sheetViews>
    <sheetView workbookViewId="0">
      <pane xSplit="8" ySplit="9" topLeftCell="I10" activePane="bottomRight" state="frozen"/>
      <selection activeCell="F1" sqref="F1"/>
      <selection pane="topRight" activeCell="I1" sqref="I1"/>
      <selection pane="bottomLeft" activeCell="F9" sqref="F9"/>
      <selection pane="bottomRight" activeCell="G1" sqref="G1"/>
    </sheetView>
  </sheetViews>
  <sheetFormatPr defaultRowHeight="18.75"/>
  <cols>
    <col min="1" max="1" width="13" hidden="1" customWidth="1"/>
    <col min="2" max="2" width="11.375" hidden="1" customWidth="1"/>
    <col min="3" max="4" width="21.125" style="3" hidden="1" customWidth="1"/>
    <col min="5" max="5" width="21.125" hidden="1" customWidth="1"/>
    <col min="6" max="6" width="11" bestFit="1" customWidth="1"/>
    <col min="7" max="7" width="17.25" bestFit="1" customWidth="1"/>
    <col min="8" max="8" width="15" bestFit="1" customWidth="1"/>
    <col min="9" max="38" width="23.75" customWidth="1"/>
  </cols>
  <sheetData>
    <row r="1" spans="1:39">
      <c r="A1" t="s">
        <v>27</v>
      </c>
      <c r="B1" s="3">
        <f>MIN('作業記録＞作業記録２ 作業者'!C:C)</f>
        <v>0</v>
      </c>
      <c r="C1" s="3" t="s">
        <v>17</v>
      </c>
      <c r="D1" s="3" t="s">
        <v>17</v>
      </c>
      <c r="E1" t="s">
        <v>36</v>
      </c>
      <c r="F1" t="s">
        <v>18</v>
      </c>
      <c r="G1" s="5" t="s">
        <v>17</v>
      </c>
    </row>
    <row r="2" spans="1:39">
      <c r="A2" t="s">
        <v>28</v>
      </c>
      <c r="B2" s="3">
        <f>MAX('作業記録＞作業記録２ 作業者'!C:C)</f>
        <v>0</v>
      </c>
      <c r="C2" s="3" t="e" cm="1">
        <f t="array" ref="C2">_xlfn._xlws.FILTER(_xlfn.SEQUENCE(EOMONTH(B2,0)-(EOMONTH(B1,-1)+1)+1,1,(EOMONTH(B1,-1)+1),1),DAY(_xlfn.SEQUENCE(EOMONTH(B2,0)-(EOMONTH(B1,-1)+1)+1,1,(EOMONTH(B1,-1)+1),1))=1)</f>
        <v>#NUM!</v>
      </c>
      <c r="D2" s="3" t="e" cm="1" vm="1">
        <f t="array" ref="D2">_xlfn._xlws.FILTER(
_xlfn._xlws.FILTER(_xlfn.SEQUENCE(EOMONTH(B2,1)-(EOMONTH(B1,0)+1)+1,1,(EOMONTH(B1,0)+1),1),(DAY(_xlfn.SEQUENCE(EOMONTH(B2,1)-(EOMONTH(B1,0)+1)+1,1,(EOMONTH(B1,0)+1),1))=1))-1,
_xlfn._xlws.FILTER(_xlfn.SEQUENCE(EOMONTH(B2,1)-(EOMONTH(B1,0)+1)+1,1,(EOMONTH(B1,0)+1),1),(DAY(_xlfn.SEQUENCE(EOMONTH(B2,1)-(EOMONTH(B1,0)+1)+1,1,(EOMONTH(B1,0)+1),1))=1))-1&gt;=G1
)</f>
        <v>#VALUE!</v>
      </c>
      <c r="E2" t="e" cm="1" vm="1">
        <f t="array" ref="E2">_xlfn.UNIQUE(_xlfn._xlws.FILTER('作業記録＞作業記録２ 作業者'!D:D,('作業記録＞作業記録２ 作業者'!C:C&gt;=G1)*('作業記録＞作業記録２ 作業者'!C:C&lt;=G2)*('作業記録＞作業記録２ 作業者'!D:D&lt;&gt;"")))</f>
        <v>#VALUE!</v>
      </c>
      <c r="F2" t="s">
        <v>19</v>
      </c>
      <c r="G2" s="5" t="s">
        <v>17</v>
      </c>
      <c r="H2" s="6" t="str">
        <f>IF(AND(IFERROR(I7,"●")&lt;&gt;"●",IFERROR(F10,"●")&lt;&gt;"●"),"",
 IF(G1&lt;G2,
  IF(OR(B4&gt;200,B5&gt;30),
    "◀ 集計開始日・集計終了日・作業項目を調整して、集計対象となる作付数を30個以下、作業者数を200名以下にしてください。",
    "◀ 集計期間中に下記の作業項目の記録がありません。集計開始日・集計終了日・作業項目を調整してください。"),
 "◀ 集計開始日は集計終了日より過去の日付にしてください。"))</f>
        <v>◀ 集計開始日は集計終了日より過去の日付にしてください。</v>
      </c>
    </row>
    <row r="3" spans="1:39">
      <c r="B3" s="3"/>
      <c r="F3" t="s">
        <v>35</v>
      </c>
      <c r="G3" s="5" t="s">
        <v>36</v>
      </c>
      <c r="H3" s="6" t="str">
        <f>IF(COUNTIF(E:E,G3)&gt;0,"","◀ 作業項目を選択し直してください")</f>
        <v/>
      </c>
      <c r="I3" s="6" t="str">
        <f>IF(COUNTIF(6:6,"▼ ※1")&gt;0,"※1：削除済の作付のため、10aあたりでの集計不可","")</f>
        <v/>
      </c>
    </row>
    <row r="4" spans="1:39">
      <c r="A4" t="s">
        <v>30</v>
      </c>
      <c r="B4" cm="1">
        <f t="array" ref="B4">COUNTA(_xlfn._xlws.SORT(_xlfn.UNIQUE(_xlfn._xlws.FILTER('作業記録＞作業記録２ 作業者'!L:L,
('作業記録＞作業記録２ 作業者'!M:M&lt;&gt;"")*
('作業記録＞作業記録２ 作業者'!C:C&gt;=G1)*
('作業記録＞作業記録２ 作業者'!C:C&lt;=G2)
)))&amp;"")</f>
        <v>1</v>
      </c>
      <c r="F4" t="s">
        <v>20</v>
      </c>
      <c r="G4" s="4" t="s">
        <v>59</v>
      </c>
      <c r="I4" s="6" t="str">
        <f>IF(COUNTIF(6:6,"▼ ※2")&gt;0,"※2：作付面積=0のため、10aあたりの集計不可","")</f>
        <v/>
      </c>
    </row>
    <row r="5" spans="1:39">
      <c r="A5" t="s">
        <v>31</v>
      </c>
      <c r="B5" cm="1">
        <f t="array" ref="B5">COUNTA(_xlfn._xlws.SORT(_xlfn.UNIQUE(_xlfn._xlws.FILTER('作業記録＞作業記録２ 作業者'!F:F,
('作業記録＞作業記録２ 作業者'!F:F&lt;&gt;"")*
('作業記録＞作業記録２ 作業者'!C:C&gt;=G1)*
('作業記録＞作業記録２ 作業者'!C:C&lt;=G2)*
(IF(G3="すべての作業",'作業記録＞作業記録２ 作業者'!D:D&lt;&gt;"",'作業記録＞作業記録２ 作業者'!D:D=G3))
)))&amp;"")</f>
        <v>1</v>
      </c>
      <c r="F5" t="s">
        <v>21</v>
      </c>
      <c r="G5" s="4" t="s">
        <v>23</v>
      </c>
    </row>
    <row r="6" spans="1:39" ht="19.5" thickBot="1">
      <c r="F6" t="s">
        <v>22</v>
      </c>
      <c r="G6" s="4" t="s">
        <v>24</v>
      </c>
      <c r="I6" s="6" t="e" vm="2">
        <f>IF(I$7="","",
IF($G5="総計","",
IF(COUNTIF('作付設定＞作付情報１ 一般'!$C:$C,I7)=0,"▼ ※1",
IF(I$8=0,"▼ ※2","")
)))</f>
        <v>#VALUE!</v>
      </c>
      <c r="J6" s="6" t="str">
        <f>IF(J$7="","",
IF($G5="総計","",
IF(COUNTIF('作付設定＞作付情報１ 一般'!$C:$C,J7)=0,"▼ ※1",
IF(J$8=0,"▼ ※2","")
)))</f>
        <v/>
      </c>
      <c r="K6" s="6" t="str">
        <f>IF(K$7="","",
IF($G5="総計","",
IF(COUNTIF('作付設定＞作付情報１ 一般'!$C:$C,K7)=0,"▼ ※1",
IF(K$8=0,"▼ ※2","")
)))</f>
        <v/>
      </c>
      <c r="L6" s="6" t="str">
        <f>IF(L$7="","",
IF($G5="総計","",
IF(COUNTIF('作付設定＞作付情報１ 一般'!$C:$C,L7)=0,"▼ ※1",
IF(L$8=0,"▼ ※2","")
)))</f>
        <v/>
      </c>
      <c r="M6" s="6" t="str">
        <f>IF(M$7="","",
IF($G5="総計","",
IF(COUNTIF('作付設定＞作付情報１ 一般'!$C:$C,M7)=0,"▼ ※1",
IF(M$8=0,"▼ ※2","")
)))</f>
        <v/>
      </c>
      <c r="N6" s="6" t="str">
        <f>IF(N$7="","",
IF($G5="総計","",
IF(COUNTIF('作付設定＞作付情報１ 一般'!$C:$C,N7)=0,"▼ ※1",
IF(N$8=0,"▼ ※2","")
)))</f>
        <v/>
      </c>
      <c r="O6" s="6" t="str">
        <f>IF(O$7="","",
IF($G5="総計","",
IF(COUNTIF('作付設定＞作付情報１ 一般'!$C:$C,O7)=0,"▼ ※1",
IF(O$8=0,"▼ ※2","")
)))</f>
        <v/>
      </c>
      <c r="P6" s="6" t="str">
        <f>IF(P$7="","",
IF($G5="総計","",
IF(COUNTIF('作付設定＞作付情報１ 一般'!$C:$C,P7)=0,"▼ ※1",
IF(P$8=0,"▼ ※2","")
)))</f>
        <v/>
      </c>
      <c r="Q6" s="6" t="str">
        <f>IF(Q$7="","",
IF($G5="総計","",
IF(COUNTIF('作付設定＞作付情報１ 一般'!$C:$C,Q7)=0,"▼ ※1",
IF(Q$8=0,"▼ ※2","")
)))</f>
        <v/>
      </c>
      <c r="R6" s="6" t="str">
        <f>IF(R$7="","",
IF($G5="総計","",
IF(COUNTIF('作付設定＞作付情報１ 一般'!$C:$C,R7)=0,"▼ ※1",
IF(R$8=0,"▼ ※2","")
)))</f>
        <v/>
      </c>
      <c r="S6" s="6" t="str">
        <f>IF(S$7="","",
IF($G5="総計","",
IF(COUNTIF('作付設定＞作付情報１ 一般'!$C:$C,S7)=0,"▼ ※1",
IF(S$8=0,"▼ ※2","")
)))</f>
        <v/>
      </c>
      <c r="T6" s="6" t="str">
        <f>IF(T$7="","",
IF($G5="総計","",
IF(COUNTIF('作付設定＞作付情報１ 一般'!$C:$C,T7)=0,"▼ ※1",
IF(T$8=0,"▼ ※2","")
)))</f>
        <v/>
      </c>
      <c r="U6" s="6" t="str">
        <f>IF(U$7="","",
IF($G5="総計","",
IF(COUNTIF('作付設定＞作付情報１ 一般'!$C:$C,U7)=0,"▼ ※1",
IF(U$8=0,"▼ ※2","")
)))</f>
        <v/>
      </c>
      <c r="V6" s="6" t="str">
        <f>IF(V$7="","",
IF($G5="総計","",
IF(COUNTIF('作付設定＞作付情報１ 一般'!$C:$C,V7)=0,"▼ ※1",
IF(V$8=0,"▼ ※2","")
)))</f>
        <v/>
      </c>
      <c r="W6" s="6" t="str">
        <f>IF(W$7="","",
IF($G5="総計","",
IF(COUNTIF('作付設定＞作付情報１ 一般'!$C:$C,W7)=0,"▼ ※1",
IF(W$8=0,"▼ ※2","")
)))</f>
        <v/>
      </c>
      <c r="X6" s="6" t="str">
        <f>IF(X$7="","",
IF($G5="総計","",
IF(COUNTIF('作付設定＞作付情報１ 一般'!$C:$C,X7)=0,"▼ ※1",
IF(X$8=0,"▼ ※2","")
)))</f>
        <v/>
      </c>
      <c r="Y6" s="6" t="str">
        <f>IF(Y$7="","",
IF($G5="総計","",
IF(COUNTIF('作付設定＞作付情報１ 一般'!$C:$C,Y7)=0,"▼ ※1",
IF(Y$8=0,"▼ ※2","")
)))</f>
        <v/>
      </c>
      <c r="Z6" s="6" t="str">
        <f>IF(Z$7="","",
IF($G5="総計","",
IF(COUNTIF('作付設定＞作付情報１ 一般'!$C:$C,Z7)=0,"▼ ※1",
IF(Z$8=0,"▼ ※2","")
)))</f>
        <v/>
      </c>
      <c r="AA6" s="6" t="str">
        <f>IF(AA$7="","",
IF($G5="総計","",
IF(COUNTIF('作付設定＞作付情報１ 一般'!$C:$C,AA7)=0,"▼ ※1",
IF(AA$8=0,"▼ ※2","")
)))</f>
        <v/>
      </c>
      <c r="AB6" s="6" t="str">
        <f>IF(AB$7="","",
IF($G5="総計","",
IF(COUNTIF('作付設定＞作付情報１ 一般'!$C:$C,AB7)=0,"▼ ※1",
IF(AB$8=0,"▼ ※2","")
)))</f>
        <v/>
      </c>
      <c r="AC6" s="6" t="str">
        <f>IF(AC$7="","",
IF($G5="総計","",
IF(COUNTIF('作付設定＞作付情報１ 一般'!$C:$C,AC7)=0,"▼ ※1",
IF(AC$8=0,"▼ ※2","")
)))</f>
        <v/>
      </c>
      <c r="AD6" s="6" t="str">
        <f>IF(AD$7="","",
IF($G5="総計","",
IF(COUNTIF('作付設定＞作付情報１ 一般'!$C:$C,AD7)=0,"▼ ※1",
IF(AD$8=0,"▼ ※2","")
)))</f>
        <v/>
      </c>
      <c r="AE6" s="6" t="str">
        <f>IF(AE$7="","",
IF($G5="総計","",
IF(COUNTIF('作付設定＞作付情報１ 一般'!$C:$C,AE7)=0,"▼ ※1",
IF(AE$8=0,"▼ ※2","")
)))</f>
        <v/>
      </c>
      <c r="AF6" s="6" t="str">
        <f>IF(AF$7="","",
IF($G5="総計","",
IF(COUNTIF('作付設定＞作付情報１ 一般'!$C:$C,AF7)=0,"▼ ※1",
IF(AF$8=0,"▼ ※2","")
)))</f>
        <v/>
      </c>
      <c r="AG6" s="6" t="str">
        <f>IF(AG$7="","",
IF($G5="総計","",
IF(COUNTIF('作付設定＞作付情報１ 一般'!$C:$C,AG7)=0,"▼ ※1",
IF(AG$8=0,"▼ ※2","")
)))</f>
        <v/>
      </c>
      <c r="AH6" s="6" t="str">
        <f>IF(AH$7="","",
IF($G5="総計","",
IF(COUNTIF('作付設定＞作付情報１ 一般'!$C:$C,AH7)=0,"▼ ※1",
IF(AH$8=0,"▼ ※2","")
)))</f>
        <v/>
      </c>
      <c r="AI6" s="6" t="str">
        <f>IF(AI$7="","",
IF($G5="総計","",
IF(COUNTIF('作付設定＞作付情報１ 一般'!$C:$C,AI7)=0,"▼ ※1",
IF(AI$8=0,"▼ ※2","")
)))</f>
        <v/>
      </c>
      <c r="AJ6" s="6" t="str">
        <f>IF(AJ$7="","",
IF($G5="総計","",
IF(COUNTIF('作付設定＞作付情報１ 一般'!$C:$C,AJ7)=0,"▼ ※1",
IF(AJ$8=0,"▼ ※2","")
)))</f>
        <v/>
      </c>
      <c r="AK6" s="6" t="str">
        <f>IF(AK$7="","",
IF($G5="総計","",
IF(COUNTIF('作付設定＞作付情報１ 一般'!$C:$C,AK7)=0,"▼ ※1",
IF(AK$8=0,"▼ ※2","")
)))</f>
        <v/>
      </c>
      <c r="AL6" s="6" t="str">
        <f>IF(AL$7="","",
IF($G5="総計","",
IF(COUNTIF('作付設定＞作付情報１ 一般'!$C:$C,AL7)=0,"▼ ※1",
IF(AL$8=0,"▼ ※2","")
)))</f>
        <v/>
      </c>
    </row>
    <row r="7" spans="1:39" ht="19.5" thickTop="1">
      <c r="G7" s="24"/>
      <c r="H7" s="18" t="s">
        <v>26</v>
      </c>
      <c r="I7" s="12" t="e" cm="1" vm="1">
        <f t="array" ref="I7">TRANSPOSE(_xlfn._xlws.SORT(_xlfn.UNIQUE(_xlfn._xlws.FILTER('作業記録＞作業記録２ 作業者'!F:F,
('作業記録＞作業記録２ 作業者'!F:F&lt;&gt;"")*
('作業記録＞作業記録２ 作業者'!C:C&gt;=G1)*
('作業記録＞作業記録２ 作業者'!C:C&lt;=G2)*
(IF(G3="すべての作業",'作業記録＞作業記録２ 作業者'!D:D&lt;&gt;"",'作業記録＞作業記録２ 作業者'!D:D=G3))
)))&amp;"")</f>
        <v>#VALUE!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t="s">
        <v>29</v>
      </c>
    </row>
    <row r="8" spans="1:39" ht="19.5" thickBot="1">
      <c r="G8" s="25" t="s">
        <v>58</v>
      </c>
      <c r="H8" s="28">
        <f>SUM(I8:AL8)</f>
        <v>0</v>
      </c>
      <c r="I8" s="29" cm="1">
        <f t="array" ref="I8">IFERROR(IF(I7="","",VALUE(_xlfn._xlws.FILTER('作付設定＞作付情報１ 一般'!$I:$I,'作付設定＞作付情報１ 一般'!$C:$C=I$7))),0)</f>
        <v>0</v>
      </c>
      <c r="J8" s="29" t="str" cm="1">
        <f t="array" ref="J8">IFERROR(IF(J7="","",VALUE(_xlfn._xlws.FILTER('作付設定＞作付情報１ 一般'!$I:$I,'作付設定＞作付情報１ 一般'!$C:$C=J$7))),0)</f>
        <v/>
      </c>
      <c r="K8" s="29" t="str" cm="1">
        <f t="array" ref="K8">IFERROR(IF(K7="","",VALUE(_xlfn._xlws.FILTER('作付設定＞作付情報１ 一般'!$I:$I,'作付設定＞作付情報１ 一般'!$C:$C=K$7))),0)</f>
        <v/>
      </c>
      <c r="L8" s="29" t="str" cm="1">
        <f t="array" ref="L8">IFERROR(IF(L7="","",VALUE(_xlfn._xlws.FILTER('作付設定＞作付情報１ 一般'!$I:$I,'作付設定＞作付情報１ 一般'!$C:$C=L$7))),0)</f>
        <v/>
      </c>
      <c r="M8" s="29" t="str" cm="1">
        <f t="array" ref="M8">IFERROR(IF(M7="","",VALUE(_xlfn._xlws.FILTER('作付設定＞作付情報１ 一般'!$I:$I,'作付設定＞作付情報１ 一般'!$C:$C=M$7))),0)</f>
        <v/>
      </c>
      <c r="N8" s="29" t="str" cm="1">
        <f t="array" ref="N8">IFERROR(IF(N7="","",VALUE(_xlfn._xlws.FILTER('作付設定＞作付情報１ 一般'!$I:$I,'作付設定＞作付情報１ 一般'!$C:$C=N$7))),0)</f>
        <v/>
      </c>
      <c r="O8" s="29" t="str" cm="1">
        <f t="array" ref="O8">IFERROR(IF(O7="","",VALUE(_xlfn._xlws.FILTER('作付設定＞作付情報１ 一般'!$I:$I,'作付設定＞作付情報１ 一般'!$C:$C=O$7))),0)</f>
        <v/>
      </c>
      <c r="P8" s="29" t="str" cm="1">
        <f t="array" ref="P8">IFERROR(IF(P7="","",VALUE(_xlfn._xlws.FILTER('作付設定＞作付情報１ 一般'!$I:$I,'作付設定＞作付情報１ 一般'!$C:$C=P$7))),0)</f>
        <v/>
      </c>
      <c r="Q8" s="29" t="str" cm="1">
        <f t="array" ref="Q8">IFERROR(IF(Q7="","",VALUE(_xlfn._xlws.FILTER('作付設定＞作付情報１ 一般'!$I:$I,'作付設定＞作付情報１ 一般'!$C:$C=Q$7))),0)</f>
        <v/>
      </c>
      <c r="R8" s="29" t="str" cm="1">
        <f t="array" ref="R8">IFERROR(IF(R7="","",VALUE(_xlfn._xlws.FILTER('作付設定＞作付情報１ 一般'!$I:$I,'作付設定＞作付情報１ 一般'!$C:$C=R$7))),0)</f>
        <v/>
      </c>
      <c r="S8" s="29" t="str" cm="1">
        <f t="array" ref="S8">IFERROR(IF(S7="","",VALUE(_xlfn._xlws.FILTER('作付設定＞作付情報１ 一般'!$I:$I,'作付設定＞作付情報１ 一般'!$C:$C=S$7))),0)</f>
        <v/>
      </c>
      <c r="T8" s="29" t="str" cm="1">
        <f t="array" ref="T8">IFERROR(IF(T7="","",VALUE(_xlfn._xlws.FILTER('作付設定＞作付情報１ 一般'!$I:$I,'作付設定＞作付情報１ 一般'!$C:$C=T$7))),0)</f>
        <v/>
      </c>
      <c r="U8" s="29" t="str" cm="1">
        <f t="array" ref="U8">IFERROR(IF(U7="","",VALUE(_xlfn._xlws.FILTER('作付設定＞作付情報１ 一般'!$I:$I,'作付設定＞作付情報１ 一般'!$C:$C=U$7))),0)</f>
        <v/>
      </c>
      <c r="V8" s="29" t="str" cm="1">
        <f t="array" ref="V8">IFERROR(IF(V7="","",VALUE(_xlfn._xlws.FILTER('作付設定＞作付情報１ 一般'!$I:$I,'作付設定＞作付情報１ 一般'!$C:$C=V$7))),0)</f>
        <v/>
      </c>
      <c r="W8" s="29" t="str" cm="1">
        <f t="array" ref="W8">IFERROR(IF(W7="","",VALUE(_xlfn._xlws.FILTER('作付設定＞作付情報１ 一般'!$I:$I,'作付設定＞作付情報１ 一般'!$C:$C=W$7))),0)</f>
        <v/>
      </c>
      <c r="X8" s="29" t="str" cm="1">
        <f t="array" ref="X8">IFERROR(IF(X7="","",VALUE(_xlfn._xlws.FILTER('作付設定＞作付情報１ 一般'!$I:$I,'作付設定＞作付情報１ 一般'!$C:$C=X$7))),0)</f>
        <v/>
      </c>
      <c r="Y8" s="29" t="str" cm="1">
        <f t="array" ref="Y8">IFERROR(IF(Y7="","",VALUE(_xlfn._xlws.FILTER('作付設定＞作付情報１ 一般'!$I:$I,'作付設定＞作付情報１ 一般'!$C:$C=Y$7))),0)</f>
        <v/>
      </c>
      <c r="Z8" s="29" t="str" cm="1">
        <f t="array" ref="Z8">IFERROR(IF(Z7="","",VALUE(_xlfn._xlws.FILTER('作付設定＞作付情報１ 一般'!$I:$I,'作付設定＞作付情報１ 一般'!$C:$C=Z$7))),0)</f>
        <v/>
      </c>
      <c r="AA8" s="29" t="str" cm="1">
        <f t="array" ref="AA8">IFERROR(IF(AA7="","",VALUE(_xlfn._xlws.FILTER('作付設定＞作付情報１ 一般'!$I:$I,'作付設定＞作付情報１ 一般'!$C:$C=AA$7))),0)</f>
        <v/>
      </c>
      <c r="AB8" s="29" t="str" cm="1">
        <f t="array" ref="AB8">IFERROR(IF(AB7="","",VALUE(_xlfn._xlws.FILTER('作付設定＞作付情報１ 一般'!$I:$I,'作付設定＞作付情報１ 一般'!$C:$C=AB$7))),0)</f>
        <v/>
      </c>
      <c r="AC8" s="29" t="str" cm="1">
        <f t="array" ref="AC8">IFERROR(IF(AC7="","",VALUE(_xlfn._xlws.FILTER('作付設定＞作付情報１ 一般'!$I:$I,'作付設定＞作付情報１ 一般'!$C:$C=AC$7))),0)</f>
        <v/>
      </c>
      <c r="AD8" s="29" t="str" cm="1">
        <f t="array" ref="AD8">IFERROR(IF(AD7="","",VALUE(_xlfn._xlws.FILTER('作付設定＞作付情報１ 一般'!$I:$I,'作付設定＞作付情報１ 一般'!$C:$C=AD$7))),0)</f>
        <v/>
      </c>
      <c r="AE8" s="29" t="str" cm="1">
        <f t="array" ref="AE8">IFERROR(IF(AE7="","",VALUE(_xlfn._xlws.FILTER('作付設定＞作付情報１ 一般'!$I:$I,'作付設定＞作付情報１ 一般'!$C:$C=AE$7))),0)</f>
        <v/>
      </c>
      <c r="AF8" s="29" t="str" cm="1">
        <f t="array" ref="AF8">IFERROR(IF(AF7="","",VALUE(_xlfn._xlws.FILTER('作付設定＞作付情報１ 一般'!$I:$I,'作付設定＞作付情報１ 一般'!$C:$C=AF$7))),0)</f>
        <v/>
      </c>
      <c r="AG8" s="29" t="str" cm="1">
        <f t="array" ref="AG8">IFERROR(IF(AG7="","",VALUE(_xlfn._xlws.FILTER('作付設定＞作付情報１ 一般'!$I:$I,'作付設定＞作付情報１ 一般'!$C:$C=AG$7))),0)</f>
        <v/>
      </c>
      <c r="AH8" s="29" t="str" cm="1">
        <f t="array" ref="AH8">IFERROR(IF(AH7="","",VALUE(_xlfn._xlws.FILTER('作付設定＞作付情報１ 一般'!$I:$I,'作付設定＞作付情報１ 一般'!$C:$C=AH$7))),0)</f>
        <v/>
      </c>
      <c r="AI8" s="29" t="str" cm="1">
        <f t="array" ref="AI8">IFERROR(IF(AI7="","",VALUE(_xlfn._xlws.FILTER('作付設定＞作付情報１ 一般'!$I:$I,'作付設定＞作付情報１ 一般'!$C:$C=AI$7))),0)</f>
        <v/>
      </c>
      <c r="AJ8" s="29" t="str" cm="1">
        <f t="array" ref="AJ8">IFERROR(IF(AJ7="","",VALUE(_xlfn._xlws.FILTER('作付設定＞作付情報１ 一般'!$I:$I,'作付設定＞作付情報１ 一般'!$C:$C=AJ$7))),0)</f>
        <v/>
      </c>
      <c r="AK8" s="29" t="str" cm="1">
        <f t="array" ref="AK8">IFERROR(IF(AK7="","",VALUE(_xlfn._xlws.FILTER('作付設定＞作付情報１ 一般'!$I:$I,'作付設定＞作付情報１ 一般'!$C:$C=AK$7))),0)</f>
        <v/>
      </c>
      <c r="AL8" s="29" t="str" cm="1">
        <f t="array" ref="AL8">IFERROR(IF(AL7="","",VALUE(_xlfn._xlws.FILTER('作付設定＞作付情報１ 一般'!$I:$I,'作付設定＞作付情報１ 一般'!$C:$C=AL$7))),0)</f>
        <v/>
      </c>
    </row>
    <row r="9" spans="1:39" ht="20.25" thickTop="1" thickBot="1">
      <c r="F9" t="s">
        <v>32</v>
      </c>
      <c r="G9" s="17" t="s">
        <v>25</v>
      </c>
      <c r="H9" s="19" t="e" vm="2">
        <f>SUM(I9:AL9)</f>
        <v>#VALUE!</v>
      </c>
      <c r="I9" s="20" t="e" vm="2">
        <f>IF(I7="","",SUM(I10:I209))</f>
        <v>#VALUE!</v>
      </c>
      <c r="J9" s="20" t="str">
        <f t="shared" ref="J9:AL9" si="0">IF(J7="","",SUM(J10:J209))</f>
        <v/>
      </c>
      <c r="K9" s="20" t="str">
        <f t="shared" si="0"/>
        <v/>
      </c>
      <c r="L9" s="20" t="str">
        <f t="shared" si="0"/>
        <v/>
      </c>
      <c r="M9" s="20" t="str">
        <f t="shared" si="0"/>
        <v/>
      </c>
      <c r="N9" s="20" t="str">
        <f t="shared" si="0"/>
        <v/>
      </c>
      <c r="O9" s="20" t="str">
        <f t="shared" si="0"/>
        <v/>
      </c>
      <c r="P9" s="20" t="str">
        <f t="shared" si="0"/>
        <v/>
      </c>
      <c r="Q9" s="20" t="str">
        <f t="shared" si="0"/>
        <v/>
      </c>
      <c r="R9" s="20" t="str">
        <f t="shared" si="0"/>
        <v/>
      </c>
      <c r="S9" s="20" t="str">
        <f t="shared" si="0"/>
        <v/>
      </c>
      <c r="T9" s="20" t="str">
        <f t="shared" si="0"/>
        <v/>
      </c>
      <c r="U9" s="20" t="str">
        <f t="shared" si="0"/>
        <v/>
      </c>
      <c r="V9" s="20" t="str">
        <f t="shared" si="0"/>
        <v/>
      </c>
      <c r="W9" s="20" t="str">
        <f t="shared" si="0"/>
        <v/>
      </c>
      <c r="X9" s="20" t="str">
        <f t="shared" si="0"/>
        <v/>
      </c>
      <c r="Y9" s="20" t="str">
        <f t="shared" si="0"/>
        <v/>
      </c>
      <c r="Z9" s="20" t="str">
        <f t="shared" si="0"/>
        <v/>
      </c>
      <c r="AA9" s="20" t="str">
        <f t="shared" si="0"/>
        <v/>
      </c>
      <c r="AB9" s="20" t="str">
        <f t="shared" si="0"/>
        <v/>
      </c>
      <c r="AC9" s="20" t="str">
        <f t="shared" si="0"/>
        <v/>
      </c>
      <c r="AD9" s="20" t="str">
        <f t="shared" si="0"/>
        <v/>
      </c>
      <c r="AE9" s="20" t="str">
        <f t="shared" si="0"/>
        <v/>
      </c>
      <c r="AF9" s="20" t="str">
        <f t="shared" si="0"/>
        <v/>
      </c>
      <c r="AG9" s="20" t="str">
        <f t="shared" si="0"/>
        <v/>
      </c>
      <c r="AH9" s="20" t="str">
        <f t="shared" si="0"/>
        <v/>
      </c>
      <c r="AI9" s="20" t="str">
        <f t="shared" si="0"/>
        <v/>
      </c>
      <c r="AJ9" s="20" t="str">
        <f t="shared" si="0"/>
        <v/>
      </c>
      <c r="AK9" s="20" t="str">
        <f t="shared" si="0"/>
        <v/>
      </c>
      <c r="AL9" s="21" t="str">
        <f t="shared" si="0"/>
        <v/>
      </c>
    </row>
    <row r="10" spans="1:39" ht="19.5" thickTop="1">
      <c r="F10" t="e" cm="1" vm="1">
        <f t="array" ref="F10">VALUE(_xlfn._xlws.SORT(VALUE(_xlfn.UNIQUE(_xlfn._xlws.FILTER('作業記録＞作業記録２ 作業者'!L:L,
('作業記録＞作業記録２ 作業者'!M:M&lt;&gt;"")*
('作業記録＞作業記録２ 作業者'!C:C&gt;=G1)*
('作業記録＞作業記録２ 作業者'!C:C&lt;=G2)*
(IF(G3="すべての作業",'作業記録＞作業記録２ 作業者'!D:D&lt;&gt;"",'作業記録＞作業記録２ 作業者'!D:D=G3))
))))&amp;"")</f>
        <v>#VALUE!</v>
      </c>
      <c r="G10" s="16" t="e" cm="1" vm="2">
        <f t="array" aca="1" ref="G10" ca="1">VLOOKUP(INDIRECT("F10:F"&amp;B4+9),'作業記録＞作業記録２ 作業者'!L:M,2,FALSE)</f>
        <v>#VALUE!</v>
      </c>
      <c r="H10" s="36" t="e" vm="2">
        <f ca="1">IF(G10="","",
IF(G$4="作業時間（hh:mm）",SUM(I10:AL10),
IF(
COUNTIFS(単価情報!C:C,F10,単価情報!B:B,"作業者",単価情報!K:K,"&gt;="&amp;G$1,単価情報!J:J,"&lt;="&amp;G$2)
+COUNTIFS(単価情報!C:C,F10,単価情報!B:B,"作業者",単価情報!K:K,"",単価情報!J:J,"&lt;="&amp;G$2)=0,
"単価設定なし",SUM(I10:AL10))))</f>
        <v>#VALUE!</v>
      </c>
      <c r="I10" s="31" t="str">
        <f>IFERROR(IF(I$7="","",
(
SUMIFS(IF($G$4="作業時間（hh:mm）",中間処理!$G:$G,中間処理!$I:$I),中間処理!$E:$E,I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,中間処理!$B:$B,"予定",中間処理!$C:$C,"&gt;="&amp;$G$1,中間処理!$C:$C,"&lt;="&amp;$G$2,中間処理!$D:$D,IF($G$3="すべての作業","&lt;&gt;",$G$3)),0)
)
/IF($G$5="10aあたり",I$8*10,1)),"")</f>
        <v/>
      </c>
      <c r="J10" s="32" t="str">
        <f>IFERROR(IF(J$7="","",
(
SUMIFS(IF($G$4="作業時間（hh:mm）",中間処理!$G:$G,中間処理!$I:$I),中間処理!$E:$E,J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,中間処理!$B:$B,"予定",中間処理!$C:$C,"&gt;="&amp;$G$1,中間処理!$C:$C,"&lt;="&amp;$G$2,中間処理!$D:$D,IF($G$3="すべての作業","&lt;&gt;",$G$3)),0)
)
/IF($G$5="10aあたり",J$8*10,1)),"")</f>
        <v/>
      </c>
      <c r="K10" s="32" t="str">
        <f>IFERROR(IF(K$7="","",
(
SUMIFS(IF($G$4="作業時間（hh:mm）",中間処理!$G:$G,中間処理!$I:$I),中間処理!$E:$E,K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,中間処理!$B:$B,"予定",中間処理!$C:$C,"&gt;="&amp;$G$1,中間処理!$C:$C,"&lt;="&amp;$G$2,中間処理!$D:$D,IF($G$3="すべての作業","&lt;&gt;",$G$3)),0)
)
/IF($G$5="10aあたり",K$8*10,1)),"")</f>
        <v/>
      </c>
      <c r="L10" s="32" t="str">
        <f>IFERROR(IF(L$7="","",
(
SUMIFS(IF($G$4="作業時間（hh:mm）",中間処理!$G:$G,中間処理!$I:$I),中間処理!$E:$E,L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,中間処理!$B:$B,"予定",中間処理!$C:$C,"&gt;="&amp;$G$1,中間処理!$C:$C,"&lt;="&amp;$G$2,中間処理!$D:$D,IF($G$3="すべての作業","&lt;&gt;",$G$3)),0)
)
/IF($G$5="10aあたり",L$8*10,1)),"")</f>
        <v/>
      </c>
      <c r="M10" s="32" t="str">
        <f>IFERROR(IF(M$7="","",
(
SUMIFS(IF($G$4="作業時間（hh:mm）",中間処理!$G:$G,中間処理!$I:$I),中間処理!$E:$E,M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,中間処理!$B:$B,"予定",中間処理!$C:$C,"&gt;="&amp;$G$1,中間処理!$C:$C,"&lt;="&amp;$G$2,中間処理!$D:$D,IF($G$3="すべての作業","&lt;&gt;",$G$3)),0)
)
/IF($G$5="10aあたり",M$8*10,1)),"")</f>
        <v/>
      </c>
      <c r="N10" s="32" t="str">
        <f>IFERROR(IF(N$7="","",
(
SUMIFS(IF($G$4="作業時間（hh:mm）",中間処理!$G:$G,中間処理!$I:$I),中間処理!$E:$E,N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,中間処理!$B:$B,"予定",中間処理!$C:$C,"&gt;="&amp;$G$1,中間処理!$C:$C,"&lt;="&amp;$G$2,中間処理!$D:$D,IF($G$3="すべての作業","&lt;&gt;",$G$3)),0)
)
/IF($G$5="10aあたり",N$8*10,1)),"")</f>
        <v/>
      </c>
      <c r="O10" s="32" t="str">
        <f>IFERROR(IF(O$7="","",
(
SUMIFS(IF($G$4="作業時間（hh:mm）",中間処理!$G:$G,中間処理!$I:$I),中間処理!$E:$E,O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,中間処理!$B:$B,"予定",中間処理!$C:$C,"&gt;="&amp;$G$1,中間処理!$C:$C,"&lt;="&amp;$G$2,中間処理!$D:$D,IF($G$3="すべての作業","&lt;&gt;",$G$3)),0)
)
/IF($G$5="10aあたり",O$8*10,1)),"")</f>
        <v/>
      </c>
      <c r="P10" s="32" t="str">
        <f>IFERROR(IF(P$7="","",
(
SUMIFS(IF($G$4="作業時間（hh:mm）",中間処理!$G:$G,中間処理!$I:$I),中間処理!$E:$E,P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,中間処理!$B:$B,"予定",中間処理!$C:$C,"&gt;="&amp;$G$1,中間処理!$C:$C,"&lt;="&amp;$G$2,中間処理!$D:$D,IF($G$3="すべての作業","&lt;&gt;",$G$3)),0)
)
/IF($G$5="10aあたり",P$8*10,1)),"")</f>
        <v/>
      </c>
      <c r="Q10" s="32" t="str">
        <f>IFERROR(IF(Q$7="","",
(
SUMIFS(IF($G$4="作業時間（hh:mm）",中間処理!$G:$G,中間処理!$I:$I),中間処理!$E:$E,Q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,中間処理!$B:$B,"予定",中間処理!$C:$C,"&gt;="&amp;$G$1,中間処理!$C:$C,"&lt;="&amp;$G$2,中間処理!$D:$D,IF($G$3="すべての作業","&lt;&gt;",$G$3)),0)
)
/IF($G$5="10aあたり",Q$8*10,1)),"")</f>
        <v/>
      </c>
      <c r="R10" s="32" t="str">
        <f>IFERROR(IF(R$7="","",
(
SUMIFS(IF($G$4="作業時間（hh:mm）",中間処理!$G:$G,中間処理!$I:$I),中間処理!$E:$E,R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,中間処理!$B:$B,"予定",中間処理!$C:$C,"&gt;="&amp;$G$1,中間処理!$C:$C,"&lt;="&amp;$G$2,中間処理!$D:$D,IF($G$3="すべての作業","&lt;&gt;",$G$3)),0)
)
/IF($G$5="10aあたり",R$8*10,1)),"")</f>
        <v/>
      </c>
      <c r="S10" s="32" t="str">
        <f>IFERROR(IF(S$7="","",
(
SUMIFS(IF($G$4="作業時間（hh:mm）",中間処理!$G:$G,中間処理!$I:$I),中間処理!$E:$E,S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,中間処理!$B:$B,"予定",中間処理!$C:$C,"&gt;="&amp;$G$1,中間処理!$C:$C,"&lt;="&amp;$G$2,中間処理!$D:$D,IF($G$3="すべての作業","&lt;&gt;",$G$3)),0)
)
/IF($G$5="10aあたり",S$8*10,1)),"")</f>
        <v/>
      </c>
      <c r="T10" s="32" t="str">
        <f>IFERROR(IF(T$7="","",
(
SUMIFS(IF($G$4="作業時間（hh:mm）",中間処理!$G:$G,中間処理!$I:$I),中間処理!$E:$E,T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,中間処理!$B:$B,"予定",中間処理!$C:$C,"&gt;="&amp;$G$1,中間処理!$C:$C,"&lt;="&amp;$G$2,中間処理!$D:$D,IF($G$3="すべての作業","&lt;&gt;",$G$3)),0)
)
/IF($G$5="10aあたり",T$8*10,1)),"")</f>
        <v/>
      </c>
      <c r="U10" s="32" t="str">
        <f>IFERROR(IF(U$7="","",
(
SUMIFS(IF($G$4="作業時間（hh:mm）",中間処理!$G:$G,中間処理!$I:$I),中間処理!$E:$E,U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,中間処理!$B:$B,"予定",中間処理!$C:$C,"&gt;="&amp;$G$1,中間処理!$C:$C,"&lt;="&amp;$G$2,中間処理!$D:$D,IF($G$3="すべての作業","&lt;&gt;",$G$3)),0)
)
/IF($G$5="10aあたり",U$8*10,1)),"")</f>
        <v/>
      </c>
      <c r="V10" s="32" t="str">
        <f>IFERROR(IF(V$7="","",
(
SUMIFS(IF($G$4="作業時間（hh:mm）",中間処理!$G:$G,中間処理!$I:$I),中間処理!$E:$E,V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,中間処理!$B:$B,"予定",中間処理!$C:$C,"&gt;="&amp;$G$1,中間処理!$C:$C,"&lt;="&amp;$G$2,中間処理!$D:$D,IF($G$3="すべての作業","&lt;&gt;",$G$3)),0)
)
/IF($G$5="10aあたり",V$8*10,1)),"")</f>
        <v/>
      </c>
      <c r="W10" s="32" t="str">
        <f>IFERROR(IF(W$7="","",
(
SUMIFS(IF($G$4="作業時間（hh:mm）",中間処理!$G:$G,中間処理!$I:$I),中間処理!$E:$E,W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,中間処理!$B:$B,"予定",中間処理!$C:$C,"&gt;="&amp;$G$1,中間処理!$C:$C,"&lt;="&amp;$G$2,中間処理!$D:$D,IF($G$3="すべての作業","&lt;&gt;",$G$3)),0)
)
/IF($G$5="10aあたり",W$8*10,1)),"")</f>
        <v/>
      </c>
      <c r="X10" s="32" t="str">
        <f>IFERROR(IF(X$7="","",
(
SUMIFS(IF($G$4="作業時間（hh:mm）",中間処理!$G:$G,中間処理!$I:$I),中間処理!$E:$E,X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,中間処理!$B:$B,"予定",中間処理!$C:$C,"&gt;="&amp;$G$1,中間処理!$C:$C,"&lt;="&amp;$G$2,中間処理!$D:$D,IF($G$3="すべての作業","&lt;&gt;",$G$3)),0)
)
/IF($G$5="10aあたり",X$8*10,1)),"")</f>
        <v/>
      </c>
      <c r="Y10" s="32" t="str">
        <f>IFERROR(IF(Y$7="","",
(
SUMIFS(IF($G$4="作業時間（hh:mm）",中間処理!$G:$G,中間処理!$I:$I),中間処理!$E:$E,Y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,中間処理!$B:$B,"予定",中間処理!$C:$C,"&gt;="&amp;$G$1,中間処理!$C:$C,"&lt;="&amp;$G$2,中間処理!$D:$D,IF($G$3="すべての作業","&lt;&gt;",$G$3)),0)
)
/IF($G$5="10aあたり",Y$8*10,1)),"")</f>
        <v/>
      </c>
      <c r="Z10" s="32" t="str">
        <f>IFERROR(IF(Z$7="","",
(
SUMIFS(IF($G$4="作業時間（hh:mm）",中間処理!$G:$G,中間処理!$I:$I),中間処理!$E:$E,Z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,中間処理!$B:$B,"予定",中間処理!$C:$C,"&gt;="&amp;$G$1,中間処理!$C:$C,"&lt;="&amp;$G$2,中間処理!$D:$D,IF($G$3="すべての作業","&lt;&gt;",$G$3)),0)
)
/IF($G$5="10aあたり",Z$8*10,1)),"")</f>
        <v/>
      </c>
      <c r="AA10" s="32" t="str">
        <f>IFERROR(IF(AA$7="","",
(
SUMIFS(IF($G$4="作業時間（hh:mm）",中間処理!$G:$G,中間処理!$I:$I),中間処理!$E:$E,AA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,中間処理!$B:$B,"予定",中間処理!$C:$C,"&gt;="&amp;$G$1,中間処理!$C:$C,"&lt;="&amp;$G$2,中間処理!$D:$D,IF($G$3="すべての作業","&lt;&gt;",$G$3)),0)
)
/IF($G$5="10aあたり",AA$8*10,1)),"")</f>
        <v/>
      </c>
      <c r="AB10" s="32" t="str">
        <f>IFERROR(IF(AB$7="","",
(
SUMIFS(IF($G$4="作業時間（hh:mm）",中間処理!$G:$G,中間処理!$I:$I),中間処理!$E:$E,AB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,中間処理!$B:$B,"予定",中間処理!$C:$C,"&gt;="&amp;$G$1,中間処理!$C:$C,"&lt;="&amp;$G$2,中間処理!$D:$D,IF($G$3="すべての作業","&lt;&gt;",$G$3)),0)
)
/IF($G$5="10aあたり",AB$8*10,1)),"")</f>
        <v/>
      </c>
      <c r="AC10" s="32" t="str">
        <f>IFERROR(IF(AC$7="","",
(
SUMIFS(IF($G$4="作業時間（hh:mm）",中間処理!$G:$G,中間処理!$I:$I),中間処理!$E:$E,AC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,中間処理!$B:$B,"予定",中間処理!$C:$C,"&gt;="&amp;$G$1,中間処理!$C:$C,"&lt;="&amp;$G$2,中間処理!$D:$D,IF($G$3="すべての作業","&lt;&gt;",$G$3)),0)
)
/IF($G$5="10aあたり",AC$8*10,1)),"")</f>
        <v/>
      </c>
      <c r="AD10" s="32" t="str">
        <f>IFERROR(IF(AD$7="","",
(
SUMIFS(IF($G$4="作業時間（hh:mm）",中間処理!$G:$G,中間処理!$I:$I),中間処理!$E:$E,AD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,中間処理!$B:$B,"予定",中間処理!$C:$C,"&gt;="&amp;$G$1,中間処理!$C:$C,"&lt;="&amp;$G$2,中間処理!$D:$D,IF($G$3="すべての作業","&lt;&gt;",$G$3)),0)
)
/IF($G$5="10aあたり",AD$8*10,1)),"")</f>
        <v/>
      </c>
      <c r="AE10" s="32" t="str">
        <f>IFERROR(IF(AE$7="","",
(
SUMIFS(IF($G$4="作業時間（hh:mm）",中間処理!$G:$G,中間処理!$I:$I),中間処理!$E:$E,AE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,中間処理!$B:$B,"予定",中間処理!$C:$C,"&gt;="&amp;$G$1,中間処理!$C:$C,"&lt;="&amp;$G$2,中間処理!$D:$D,IF($G$3="すべての作業","&lt;&gt;",$G$3)),0)
)
/IF($G$5="10aあたり",AE$8*10,1)),"")</f>
        <v/>
      </c>
      <c r="AF10" s="32" t="str">
        <f>IFERROR(IF(AF$7="","",
(
SUMIFS(IF($G$4="作業時間（hh:mm）",中間処理!$G:$G,中間処理!$I:$I),中間処理!$E:$E,AF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,中間処理!$B:$B,"予定",中間処理!$C:$C,"&gt;="&amp;$G$1,中間処理!$C:$C,"&lt;="&amp;$G$2,中間処理!$D:$D,IF($G$3="すべての作業","&lt;&gt;",$G$3)),0)
)
/IF($G$5="10aあたり",AF$8*10,1)),"")</f>
        <v/>
      </c>
      <c r="AG10" s="32" t="str">
        <f>IFERROR(IF(AG$7="","",
(
SUMIFS(IF($G$4="作業時間（hh:mm）",中間処理!$G:$G,中間処理!$I:$I),中間処理!$E:$E,AG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,中間処理!$B:$B,"予定",中間処理!$C:$C,"&gt;="&amp;$G$1,中間処理!$C:$C,"&lt;="&amp;$G$2,中間処理!$D:$D,IF($G$3="すべての作業","&lt;&gt;",$G$3)),0)
)
/IF($G$5="10aあたり",AG$8*10,1)),"")</f>
        <v/>
      </c>
      <c r="AH10" s="32" t="str">
        <f>IFERROR(IF(AH$7="","",
(
SUMIFS(IF($G$4="作業時間（hh:mm）",中間処理!$G:$G,中間処理!$I:$I),中間処理!$E:$E,AH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,中間処理!$B:$B,"予定",中間処理!$C:$C,"&gt;="&amp;$G$1,中間処理!$C:$C,"&lt;="&amp;$G$2,中間処理!$D:$D,IF($G$3="すべての作業","&lt;&gt;",$G$3)),0)
)
/IF($G$5="10aあたり",AH$8*10,1)),"")</f>
        <v/>
      </c>
      <c r="AI10" s="32" t="str">
        <f>IFERROR(IF(AI$7="","",
(
SUMIFS(IF($G$4="作業時間（hh:mm）",中間処理!$G:$G,中間処理!$I:$I),中間処理!$E:$E,AI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,中間処理!$B:$B,"予定",中間処理!$C:$C,"&gt;="&amp;$G$1,中間処理!$C:$C,"&lt;="&amp;$G$2,中間処理!$D:$D,IF($G$3="すべての作業","&lt;&gt;",$G$3)),0)
)
/IF($G$5="10aあたり",AI$8*10,1)),"")</f>
        <v/>
      </c>
      <c r="AJ10" s="32" t="str">
        <f>IFERROR(IF(AJ$7="","",
(
SUMIFS(IF($G$4="作業時間（hh:mm）",中間処理!$G:$G,中間処理!$I:$I),中間処理!$E:$E,AJ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,中間処理!$B:$B,"予定",中間処理!$C:$C,"&gt;="&amp;$G$1,中間処理!$C:$C,"&lt;="&amp;$G$2,中間処理!$D:$D,IF($G$3="すべての作業","&lt;&gt;",$G$3)),0)
)
/IF($G$5="10aあたり",AJ$8*10,1)),"")</f>
        <v/>
      </c>
      <c r="AK10" s="32" t="str">
        <f>IFERROR(IF(AK$7="","",
(
SUMIFS(IF($G$4="作業時間（hh:mm）",中間処理!$G:$G,中間処理!$I:$I),中間処理!$E:$E,AK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,中間処理!$B:$B,"予定",中間処理!$C:$C,"&gt;="&amp;$G$1,中間処理!$C:$C,"&lt;="&amp;$G$2,中間処理!$D:$D,IF($G$3="すべての作業","&lt;&gt;",$G$3)),0)
)
/IF($G$5="10aあたり",AK$8*10,1)),"")</f>
        <v/>
      </c>
      <c r="AL10" s="32" t="str">
        <f>IFERROR(IF(AL$7="","",
(
SUMIFS(IF($G$4="作業時間（hh:mm）",中間処理!$G:$G,中間処理!$I:$I),中間処理!$E:$E,AL$7,中間処理!$F:$F,$F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,中間処理!$B:$B,"予定",中間処理!$C:$C,"&gt;="&amp;$G$1,中間処理!$C:$C,"&lt;="&amp;$G$2,中間処理!$D:$D,IF($G$3="すべての作業","&lt;&gt;",$G$3)),0)
)
/IF($G$5="10aあたり",AL$8*10,1)),"")</f>
        <v/>
      </c>
    </row>
    <row r="11" spans="1:39">
      <c r="G11" s="13"/>
      <c r="H11" s="22" t="str">
        <f>IF(G11="","",
IF(G$4="作業時間（hh:mm）",SUM(I11:AL11),
IF(
COUNTIFS(単価情報!C:C,F11,単価情報!B:B,"作業者",単価情報!K:K,"&gt;="&amp;G$1,単価情報!J:J,"&lt;="&amp;G$2)
+COUNTIFS(単価情報!C:C,F11,単価情報!B:B,"作業者",単価情報!K:K,"",単価情報!J:J,"&lt;="&amp;G$2)=0,
"単価設定なし",SUM(I11:AL11))))</f>
        <v/>
      </c>
      <c r="I11" s="34" t="str">
        <f>IFERROR(IF(I$7="","",
(
SUMIFS(IF($G$4="作業時間（hh:mm）",中間処理!$G:$G,中間処理!$I:$I),中間処理!$E:$E,I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,中間処理!$B:$B,"予定",中間処理!$C:$C,"&gt;="&amp;$G$1,中間処理!$C:$C,"&lt;="&amp;$G$2,中間処理!$D:$D,IF($G$3="すべての作業","&lt;&gt;",$G$3)),0)
)
/IF($G$5="10aあたり",I$8*10,1)),"")</f>
        <v/>
      </c>
      <c r="J11" s="35" t="str">
        <f>IFERROR(IF(J$7="","",
(
SUMIFS(IF($G$4="作業時間（hh:mm）",中間処理!$G:$G,中間処理!$I:$I),中間処理!$E:$E,J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,中間処理!$B:$B,"予定",中間処理!$C:$C,"&gt;="&amp;$G$1,中間処理!$C:$C,"&lt;="&amp;$G$2,中間処理!$D:$D,IF($G$3="すべての作業","&lt;&gt;",$G$3)),0)
)
/IF($G$5="10aあたり",J$8*10,1)),"")</f>
        <v/>
      </c>
      <c r="K11" s="35" t="str">
        <f>IFERROR(IF(K$7="","",
(
SUMIFS(IF($G$4="作業時間（hh:mm）",中間処理!$G:$G,中間処理!$I:$I),中間処理!$E:$E,K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,中間処理!$B:$B,"予定",中間処理!$C:$C,"&gt;="&amp;$G$1,中間処理!$C:$C,"&lt;="&amp;$G$2,中間処理!$D:$D,IF($G$3="すべての作業","&lt;&gt;",$G$3)),0)
)
/IF($G$5="10aあたり",K$8*10,1)),"")</f>
        <v/>
      </c>
      <c r="L11" s="35" t="str">
        <f>IFERROR(IF(L$7="","",
(
SUMIFS(IF($G$4="作業時間（hh:mm）",中間処理!$G:$G,中間処理!$I:$I),中間処理!$E:$E,L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,中間処理!$B:$B,"予定",中間処理!$C:$C,"&gt;="&amp;$G$1,中間処理!$C:$C,"&lt;="&amp;$G$2,中間処理!$D:$D,IF($G$3="すべての作業","&lt;&gt;",$G$3)),0)
)
/IF($G$5="10aあたり",L$8*10,1)),"")</f>
        <v/>
      </c>
      <c r="M11" s="35" t="str">
        <f>IFERROR(IF(M$7="","",
(
SUMIFS(IF($G$4="作業時間（hh:mm）",中間処理!$G:$G,中間処理!$I:$I),中間処理!$E:$E,M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,中間処理!$B:$B,"予定",中間処理!$C:$C,"&gt;="&amp;$G$1,中間処理!$C:$C,"&lt;="&amp;$G$2,中間処理!$D:$D,IF($G$3="すべての作業","&lt;&gt;",$G$3)),0)
)
/IF($G$5="10aあたり",M$8*10,1)),"")</f>
        <v/>
      </c>
      <c r="N11" s="35" t="str">
        <f>IFERROR(IF(N$7="","",
(
SUMIFS(IF($G$4="作業時間（hh:mm）",中間処理!$G:$G,中間処理!$I:$I),中間処理!$E:$E,N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,中間処理!$B:$B,"予定",中間処理!$C:$C,"&gt;="&amp;$G$1,中間処理!$C:$C,"&lt;="&amp;$G$2,中間処理!$D:$D,IF($G$3="すべての作業","&lt;&gt;",$G$3)),0)
)
/IF($G$5="10aあたり",N$8*10,1)),"")</f>
        <v/>
      </c>
      <c r="O11" s="35" t="str">
        <f>IFERROR(IF(O$7="","",
(
SUMIFS(IF($G$4="作業時間（hh:mm）",中間処理!$G:$G,中間処理!$I:$I),中間処理!$E:$E,O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,中間処理!$B:$B,"予定",中間処理!$C:$C,"&gt;="&amp;$G$1,中間処理!$C:$C,"&lt;="&amp;$G$2,中間処理!$D:$D,IF($G$3="すべての作業","&lt;&gt;",$G$3)),0)
)
/IF($G$5="10aあたり",O$8*10,1)),"")</f>
        <v/>
      </c>
      <c r="P11" s="35" t="str">
        <f>IFERROR(IF(P$7="","",
(
SUMIFS(IF($G$4="作業時間（hh:mm）",中間処理!$G:$G,中間処理!$I:$I),中間処理!$E:$E,P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,中間処理!$B:$B,"予定",中間処理!$C:$C,"&gt;="&amp;$G$1,中間処理!$C:$C,"&lt;="&amp;$G$2,中間処理!$D:$D,IF($G$3="すべての作業","&lt;&gt;",$G$3)),0)
)
/IF($G$5="10aあたり",P$8*10,1)),"")</f>
        <v/>
      </c>
      <c r="Q11" s="35" t="str">
        <f>IFERROR(IF(Q$7="","",
(
SUMIFS(IF($G$4="作業時間（hh:mm）",中間処理!$G:$G,中間処理!$I:$I),中間処理!$E:$E,Q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,中間処理!$B:$B,"予定",中間処理!$C:$C,"&gt;="&amp;$G$1,中間処理!$C:$C,"&lt;="&amp;$G$2,中間処理!$D:$D,IF($G$3="すべての作業","&lt;&gt;",$G$3)),0)
)
/IF($G$5="10aあたり",Q$8*10,1)),"")</f>
        <v/>
      </c>
      <c r="R11" s="35" t="str">
        <f>IFERROR(IF(R$7="","",
(
SUMIFS(IF($G$4="作業時間（hh:mm）",中間処理!$G:$G,中間処理!$I:$I),中間処理!$E:$E,R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,中間処理!$B:$B,"予定",中間処理!$C:$C,"&gt;="&amp;$G$1,中間処理!$C:$C,"&lt;="&amp;$G$2,中間処理!$D:$D,IF($G$3="すべての作業","&lt;&gt;",$G$3)),0)
)
/IF($G$5="10aあたり",R$8*10,1)),"")</f>
        <v/>
      </c>
      <c r="S11" s="35" t="str">
        <f>IFERROR(IF(S$7="","",
(
SUMIFS(IF($G$4="作業時間（hh:mm）",中間処理!$G:$G,中間処理!$I:$I),中間処理!$E:$E,S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,中間処理!$B:$B,"予定",中間処理!$C:$C,"&gt;="&amp;$G$1,中間処理!$C:$C,"&lt;="&amp;$G$2,中間処理!$D:$D,IF($G$3="すべての作業","&lt;&gt;",$G$3)),0)
)
/IF($G$5="10aあたり",S$8*10,1)),"")</f>
        <v/>
      </c>
      <c r="T11" s="35" t="str">
        <f>IFERROR(IF(T$7="","",
(
SUMIFS(IF($G$4="作業時間（hh:mm）",中間処理!$G:$G,中間処理!$I:$I),中間処理!$E:$E,T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,中間処理!$B:$B,"予定",中間処理!$C:$C,"&gt;="&amp;$G$1,中間処理!$C:$C,"&lt;="&amp;$G$2,中間処理!$D:$D,IF($G$3="すべての作業","&lt;&gt;",$G$3)),0)
)
/IF($G$5="10aあたり",T$8*10,1)),"")</f>
        <v/>
      </c>
      <c r="U11" s="35" t="str">
        <f>IFERROR(IF(U$7="","",
(
SUMIFS(IF($G$4="作業時間（hh:mm）",中間処理!$G:$G,中間処理!$I:$I),中間処理!$E:$E,U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,中間処理!$B:$B,"予定",中間処理!$C:$C,"&gt;="&amp;$G$1,中間処理!$C:$C,"&lt;="&amp;$G$2,中間処理!$D:$D,IF($G$3="すべての作業","&lt;&gt;",$G$3)),0)
)
/IF($G$5="10aあたり",U$8*10,1)),"")</f>
        <v/>
      </c>
      <c r="V11" s="35" t="str">
        <f>IFERROR(IF(V$7="","",
(
SUMIFS(IF($G$4="作業時間（hh:mm）",中間処理!$G:$G,中間処理!$I:$I),中間処理!$E:$E,V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,中間処理!$B:$B,"予定",中間処理!$C:$C,"&gt;="&amp;$G$1,中間処理!$C:$C,"&lt;="&amp;$G$2,中間処理!$D:$D,IF($G$3="すべての作業","&lt;&gt;",$G$3)),0)
)
/IF($G$5="10aあたり",V$8*10,1)),"")</f>
        <v/>
      </c>
      <c r="W11" s="35" t="str">
        <f>IFERROR(IF(W$7="","",
(
SUMIFS(IF($G$4="作業時間（hh:mm）",中間処理!$G:$G,中間処理!$I:$I),中間処理!$E:$E,W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,中間処理!$B:$B,"予定",中間処理!$C:$C,"&gt;="&amp;$G$1,中間処理!$C:$C,"&lt;="&amp;$G$2,中間処理!$D:$D,IF($G$3="すべての作業","&lt;&gt;",$G$3)),0)
)
/IF($G$5="10aあたり",W$8*10,1)),"")</f>
        <v/>
      </c>
      <c r="X11" s="35" t="str">
        <f>IFERROR(IF(X$7="","",
(
SUMIFS(IF($G$4="作業時間（hh:mm）",中間処理!$G:$G,中間処理!$I:$I),中間処理!$E:$E,X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,中間処理!$B:$B,"予定",中間処理!$C:$C,"&gt;="&amp;$G$1,中間処理!$C:$C,"&lt;="&amp;$G$2,中間処理!$D:$D,IF($G$3="すべての作業","&lt;&gt;",$G$3)),0)
)
/IF($G$5="10aあたり",X$8*10,1)),"")</f>
        <v/>
      </c>
      <c r="Y11" s="35" t="str">
        <f>IFERROR(IF(Y$7="","",
(
SUMIFS(IF($G$4="作業時間（hh:mm）",中間処理!$G:$G,中間処理!$I:$I),中間処理!$E:$E,Y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,中間処理!$B:$B,"予定",中間処理!$C:$C,"&gt;="&amp;$G$1,中間処理!$C:$C,"&lt;="&amp;$G$2,中間処理!$D:$D,IF($G$3="すべての作業","&lt;&gt;",$G$3)),0)
)
/IF($G$5="10aあたり",Y$8*10,1)),"")</f>
        <v/>
      </c>
      <c r="Z11" s="35" t="str">
        <f>IFERROR(IF(Z$7="","",
(
SUMIFS(IF($G$4="作業時間（hh:mm）",中間処理!$G:$G,中間処理!$I:$I),中間処理!$E:$E,Z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,中間処理!$B:$B,"予定",中間処理!$C:$C,"&gt;="&amp;$G$1,中間処理!$C:$C,"&lt;="&amp;$G$2,中間処理!$D:$D,IF($G$3="すべての作業","&lt;&gt;",$G$3)),0)
)
/IF($G$5="10aあたり",Z$8*10,1)),"")</f>
        <v/>
      </c>
      <c r="AA11" s="35" t="str">
        <f>IFERROR(IF(AA$7="","",
(
SUMIFS(IF($G$4="作業時間（hh:mm）",中間処理!$G:$G,中間処理!$I:$I),中間処理!$E:$E,AA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,中間処理!$B:$B,"予定",中間処理!$C:$C,"&gt;="&amp;$G$1,中間処理!$C:$C,"&lt;="&amp;$G$2,中間処理!$D:$D,IF($G$3="すべての作業","&lt;&gt;",$G$3)),0)
)
/IF($G$5="10aあたり",AA$8*10,1)),"")</f>
        <v/>
      </c>
      <c r="AB11" s="35" t="str">
        <f>IFERROR(IF(AB$7="","",
(
SUMIFS(IF($G$4="作業時間（hh:mm）",中間処理!$G:$G,中間処理!$I:$I),中間処理!$E:$E,AB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,中間処理!$B:$B,"予定",中間処理!$C:$C,"&gt;="&amp;$G$1,中間処理!$C:$C,"&lt;="&amp;$G$2,中間処理!$D:$D,IF($G$3="すべての作業","&lt;&gt;",$G$3)),0)
)
/IF($G$5="10aあたり",AB$8*10,1)),"")</f>
        <v/>
      </c>
      <c r="AC11" s="35" t="str">
        <f>IFERROR(IF(AC$7="","",
(
SUMIFS(IF($G$4="作業時間（hh:mm）",中間処理!$G:$G,中間処理!$I:$I),中間処理!$E:$E,AC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,中間処理!$B:$B,"予定",中間処理!$C:$C,"&gt;="&amp;$G$1,中間処理!$C:$C,"&lt;="&amp;$G$2,中間処理!$D:$D,IF($G$3="すべての作業","&lt;&gt;",$G$3)),0)
)
/IF($G$5="10aあたり",AC$8*10,1)),"")</f>
        <v/>
      </c>
      <c r="AD11" s="35" t="str">
        <f>IFERROR(IF(AD$7="","",
(
SUMIFS(IF($G$4="作業時間（hh:mm）",中間処理!$G:$G,中間処理!$I:$I),中間処理!$E:$E,AD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,中間処理!$B:$B,"予定",中間処理!$C:$C,"&gt;="&amp;$G$1,中間処理!$C:$C,"&lt;="&amp;$G$2,中間処理!$D:$D,IF($G$3="すべての作業","&lt;&gt;",$G$3)),0)
)
/IF($G$5="10aあたり",AD$8*10,1)),"")</f>
        <v/>
      </c>
      <c r="AE11" s="35" t="str">
        <f>IFERROR(IF(AE$7="","",
(
SUMIFS(IF($G$4="作業時間（hh:mm）",中間処理!$G:$G,中間処理!$I:$I),中間処理!$E:$E,AE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,中間処理!$B:$B,"予定",中間処理!$C:$C,"&gt;="&amp;$G$1,中間処理!$C:$C,"&lt;="&amp;$G$2,中間処理!$D:$D,IF($G$3="すべての作業","&lt;&gt;",$G$3)),0)
)
/IF($G$5="10aあたり",AE$8*10,1)),"")</f>
        <v/>
      </c>
      <c r="AF11" s="35" t="str">
        <f>IFERROR(IF(AF$7="","",
(
SUMIFS(IF($G$4="作業時間（hh:mm）",中間処理!$G:$G,中間処理!$I:$I),中間処理!$E:$E,AF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,中間処理!$B:$B,"予定",中間処理!$C:$C,"&gt;="&amp;$G$1,中間処理!$C:$C,"&lt;="&amp;$G$2,中間処理!$D:$D,IF($G$3="すべての作業","&lt;&gt;",$G$3)),0)
)
/IF($G$5="10aあたり",AF$8*10,1)),"")</f>
        <v/>
      </c>
      <c r="AG11" s="35" t="str">
        <f>IFERROR(IF(AG$7="","",
(
SUMIFS(IF($G$4="作業時間（hh:mm）",中間処理!$G:$G,中間処理!$I:$I),中間処理!$E:$E,AG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,中間処理!$B:$B,"予定",中間処理!$C:$C,"&gt;="&amp;$G$1,中間処理!$C:$C,"&lt;="&amp;$G$2,中間処理!$D:$D,IF($G$3="すべての作業","&lt;&gt;",$G$3)),0)
)
/IF($G$5="10aあたり",AG$8*10,1)),"")</f>
        <v/>
      </c>
      <c r="AH11" s="35" t="str">
        <f>IFERROR(IF(AH$7="","",
(
SUMIFS(IF($G$4="作業時間（hh:mm）",中間処理!$G:$G,中間処理!$I:$I),中間処理!$E:$E,AH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,中間処理!$B:$B,"予定",中間処理!$C:$C,"&gt;="&amp;$G$1,中間処理!$C:$C,"&lt;="&amp;$G$2,中間処理!$D:$D,IF($G$3="すべての作業","&lt;&gt;",$G$3)),0)
)
/IF($G$5="10aあたり",AH$8*10,1)),"")</f>
        <v/>
      </c>
      <c r="AI11" s="35" t="str">
        <f>IFERROR(IF(AI$7="","",
(
SUMIFS(IF($G$4="作業時間（hh:mm）",中間処理!$G:$G,中間処理!$I:$I),中間処理!$E:$E,AI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,中間処理!$B:$B,"予定",中間処理!$C:$C,"&gt;="&amp;$G$1,中間処理!$C:$C,"&lt;="&amp;$G$2,中間処理!$D:$D,IF($G$3="すべての作業","&lt;&gt;",$G$3)),0)
)
/IF($G$5="10aあたり",AI$8*10,1)),"")</f>
        <v/>
      </c>
      <c r="AJ11" s="35" t="str">
        <f>IFERROR(IF(AJ$7="","",
(
SUMIFS(IF($G$4="作業時間（hh:mm）",中間処理!$G:$G,中間処理!$I:$I),中間処理!$E:$E,AJ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,中間処理!$B:$B,"予定",中間処理!$C:$C,"&gt;="&amp;$G$1,中間処理!$C:$C,"&lt;="&amp;$G$2,中間処理!$D:$D,IF($G$3="すべての作業","&lt;&gt;",$G$3)),0)
)
/IF($G$5="10aあたり",AJ$8*10,1)),"")</f>
        <v/>
      </c>
      <c r="AK11" s="35" t="str">
        <f>IFERROR(IF(AK$7="","",
(
SUMIFS(IF($G$4="作業時間（hh:mm）",中間処理!$G:$G,中間処理!$I:$I),中間処理!$E:$E,AK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,中間処理!$B:$B,"予定",中間処理!$C:$C,"&gt;="&amp;$G$1,中間処理!$C:$C,"&lt;="&amp;$G$2,中間処理!$D:$D,IF($G$3="すべての作業","&lt;&gt;",$G$3)),0)
)
/IF($G$5="10aあたり",AK$8*10,1)),"")</f>
        <v/>
      </c>
      <c r="AL11" s="35" t="str">
        <f>IFERROR(IF(AL$7="","",
(
SUMIFS(IF($G$4="作業時間（hh:mm）",中間処理!$G:$G,中間処理!$I:$I),中間処理!$E:$E,AL$7,中間処理!$F:$F,$F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,中間処理!$B:$B,"予定",中間処理!$C:$C,"&gt;="&amp;$G$1,中間処理!$C:$C,"&lt;="&amp;$G$2,中間処理!$D:$D,IF($G$3="すべての作業","&lt;&gt;",$G$3)),0)
)
/IF($G$5="10aあたり",AL$8*10,1)),"")</f>
        <v/>
      </c>
    </row>
    <row r="12" spans="1:39">
      <c r="G12" s="13"/>
      <c r="H12" s="22" t="str">
        <f>IF(G12="","",
IF(G$4="作業時間（hh:mm）",SUM(I12:AL12),
IF(
COUNTIFS(単価情報!C:C,F12,単価情報!B:B,"作業者",単価情報!K:K,"&gt;="&amp;G$1,単価情報!J:J,"&lt;="&amp;G$2)
+COUNTIFS(単価情報!C:C,F12,単価情報!B:B,"作業者",単価情報!K:K,"",単価情報!J:J,"&lt;="&amp;G$2)=0,
"単価設定なし",SUM(I12:AL12))))</f>
        <v/>
      </c>
      <c r="I12" s="34" t="str">
        <f>IFERROR(IF(I$7="","",
(
SUMIFS(IF($G$4="作業時間（hh:mm）",中間処理!$G:$G,中間処理!$I:$I),中間処理!$E:$E,I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,中間処理!$B:$B,"予定",中間処理!$C:$C,"&gt;="&amp;$G$1,中間処理!$C:$C,"&lt;="&amp;$G$2,中間処理!$D:$D,IF($G$3="すべての作業","&lt;&gt;",$G$3)),0)
)
/IF($G$5="10aあたり",I$8*10,1)),"")</f>
        <v/>
      </c>
      <c r="J12" s="35" t="str">
        <f>IFERROR(IF(J$7="","",
(
SUMIFS(IF($G$4="作業時間（hh:mm）",中間処理!$G:$G,中間処理!$I:$I),中間処理!$E:$E,J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,中間処理!$B:$B,"予定",中間処理!$C:$C,"&gt;="&amp;$G$1,中間処理!$C:$C,"&lt;="&amp;$G$2,中間処理!$D:$D,IF($G$3="すべての作業","&lt;&gt;",$G$3)),0)
)
/IF($G$5="10aあたり",J$8*10,1)),"")</f>
        <v/>
      </c>
      <c r="K12" s="35" t="str">
        <f>IFERROR(IF(K$7="","",
(
SUMIFS(IF($G$4="作業時間（hh:mm）",中間処理!$G:$G,中間処理!$I:$I),中間処理!$E:$E,K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,中間処理!$B:$B,"予定",中間処理!$C:$C,"&gt;="&amp;$G$1,中間処理!$C:$C,"&lt;="&amp;$G$2,中間処理!$D:$D,IF($G$3="すべての作業","&lt;&gt;",$G$3)),0)
)
/IF($G$5="10aあたり",K$8*10,1)),"")</f>
        <v/>
      </c>
      <c r="L12" s="35" t="str">
        <f>IFERROR(IF(L$7="","",
(
SUMIFS(IF($G$4="作業時間（hh:mm）",中間処理!$G:$G,中間処理!$I:$I),中間処理!$E:$E,L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,中間処理!$B:$B,"予定",中間処理!$C:$C,"&gt;="&amp;$G$1,中間処理!$C:$C,"&lt;="&amp;$G$2,中間処理!$D:$D,IF($G$3="すべての作業","&lt;&gt;",$G$3)),0)
)
/IF($G$5="10aあたり",L$8*10,1)),"")</f>
        <v/>
      </c>
      <c r="M12" s="35" t="str">
        <f>IFERROR(IF(M$7="","",
(
SUMIFS(IF($G$4="作業時間（hh:mm）",中間処理!$G:$G,中間処理!$I:$I),中間処理!$E:$E,M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,中間処理!$B:$B,"予定",中間処理!$C:$C,"&gt;="&amp;$G$1,中間処理!$C:$C,"&lt;="&amp;$G$2,中間処理!$D:$D,IF($G$3="すべての作業","&lt;&gt;",$G$3)),0)
)
/IF($G$5="10aあたり",M$8*10,1)),"")</f>
        <v/>
      </c>
      <c r="N12" s="35" t="str">
        <f>IFERROR(IF(N$7="","",
(
SUMIFS(IF($G$4="作業時間（hh:mm）",中間処理!$G:$G,中間処理!$I:$I),中間処理!$E:$E,N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,中間処理!$B:$B,"予定",中間処理!$C:$C,"&gt;="&amp;$G$1,中間処理!$C:$C,"&lt;="&amp;$G$2,中間処理!$D:$D,IF($G$3="すべての作業","&lt;&gt;",$G$3)),0)
)
/IF($G$5="10aあたり",N$8*10,1)),"")</f>
        <v/>
      </c>
      <c r="O12" s="35" t="str">
        <f>IFERROR(IF(O$7="","",
(
SUMIFS(IF($G$4="作業時間（hh:mm）",中間処理!$G:$G,中間処理!$I:$I),中間処理!$E:$E,O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,中間処理!$B:$B,"予定",中間処理!$C:$C,"&gt;="&amp;$G$1,中間処理!$C:$C,"&lt;="&amp;$G$2,中間処理!$D:$D,IF($G$3="すべての作業","&lt;&gt;",$G$3)),0)
)
/IF($G$5="10aあたり",O$8*10,1)),"")</f>
        <v/>
      </c>
      <c r="P12" s="35" t="str">
        <f>IFERROR(IF(P$7="","",
(
SUMIFS(IF($G$4="作業時間（hh:mm）",中間処理!$G:$G,中間処理!$I:$I),中間処理!$E:$E,P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,中間処理!$B:$B,"予定",中間処理!$C:$C,"&gt;="&amp;$G$1,中間処理!$C:$C,"&lt;="&amp;$G$2,中間処理!$D:$D,IF($G$3="すべての作業","&lt;&gt;",$G$3)),0)
)
/IF($G$5="10aあたり",P$8*10,1)),"")</f>
        <v/>
      </c>
      <c r="Q12" s="35" t="str">
        <f>IFERROR(IF(Q$7="","",
(
SUMIFS(IF($G$4="作業時間（hh:mm）",中間処理!$G:$G,中間処理!$I:$I),中間処理!$E:$E,Q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,中間処理!$B:$B,"予定",中間処理!$C:$C,"&gt;="&amp;$G$1,中間処理!$C:$C,"&lt;="&amp;$G$2,中間処理!$D:$D,IF($G$3="すべての作業","&lt;&gt;",$G$3)),0)
)
/IF($G$5="10aあたり",Q$8*10,1)),"")</f>
        <v/>
      </c>
      <c r="R12" s="35" t="str">
        <f>IFERROR(IF(R$7="","",
(
SUMIFS(IF($G$4="作業時間（hh:mm）",中間処理!$G:$G,中間処理!$I:$I),中間処理!$E:$E,R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,中間処理!$B:$B,"予定",中間処理!$C:$C,"&gt;="&amp;$G$1,中間処理!$C:$C,"&lt;="&amp;$G$2,中間処理!$D:$D,IF($G$3="すべての作業","&lt;&gt;",$G$3)),0)
)
/IF($G$5="10aあたり",R$8*10,1)),"")</f>
        <v/>
      </c>
      <c r="S12" s="35" t="str">
        <f>IFERROR(IF(S$7="","",
(
SUMIFS(IF($G$4="作業時間（hh:mm）",中間処理!$G:$G,中間処理!$I:$I),中間処理!$E:$E,S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,中間処理!$B:$B,"予定",中間処理!$C:$C,"&gt;="&amp;$G$1,中間処理!$C:$C,"&lt;="&amp;$G$2,中間処理!$D:$D,IF($G$3="すべての作業","&lt;&gt;",$G$3)),0)
)
/IF($G$5="10aあたり",S$8*10,1)),"")</f>
        <v/>
      </c>
      <c r="T12" s="35" t="str">
        <f>IFERROR(IF(T$7="","",
(
SUMIFS(IF($G$4="作業時間（hh:mm）",中間処理!$G:$G,中間処理!$I:$I),中間処理!$E:$E,T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,中間処理!$B:$B,"予定",中間処理!$C:$C,"&gt;="&amp;$G$1,中間処理!$C:$C,"&lt;="&amp;$G$2,中間処理!$D:$D,IF($G$3="すべての作業","&lt;&gt;",$G$3)),0)
)
/IF($G$5="10aあたり",T$8*10,1)),"")</f>
        <v/>
      </c>
      <c r="U12" s="35" t="str">
        <f>IFERROR(IF(U$7="","",
(
SUMIFS(IF($G$4="作業時間（hh:mm）",中間処理!$G:$G,中間処理!$I:$I),中間処理!$E:$E,U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,中間処理!$B:$B,"予定",中間処理!$C:$C,"&gt;="&amp;$G$1,中間処理!$C:$C,"&lt;="&amp;$G$2,中間処理!$D:$D,IF($G$3="すべての作業","&lt;&gt;",$G$3)),0)
)
/IF($G$5="10aあたり",U$8*10,1)),"")</f>
        <v/>
      </c>
      <c r="V12" s="35" t="str">
        <f>IFERROR(IF(V$7="","",
(
SUMIFS(IF($G$4="作業時間（hh:mm）",中間処理!$G:$G,中間処理!$I:$I),中間処理!$E:$E,V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,中間処理!$B:$B,"予定",中間処理!$C:$C,"&gt;="&amp;$G$1,中間処理!$C:$C,"&lt;="&amp;$G$2,中間処理!$D:$D,IF($G$3="すべての作業","&lt;&gt;",$G$3)),0)
)
/IF($G$5="10aあたり",V$8*10,1)),"")</f>
        <v/>
      </c>
      <c r="W12" s="35" t="str">
        <f>IFERROR(IF(W$7="","",
(
SUMIFS(IF($G$4="作業時間（hh:mm）",中間処理!$G:$G,中間処理!$I:$I),中間処理!$E:$E,W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,中間処理!$B:$B,"予定",中間処理!$C:$C,"&gt;="&amp;$G$1,中間処理!$C:$C,"&lt;="&amp;$G$2,中間処理!$D:$D,IF($G$3="すべての作業","&lt;&gt;",$G$3)),0)
)
/IF($G$5="10aあたり",W$8*10,1)),"")</f>
        <v/>
      </c>
      <c r="X12" s="35" t="str">
        <f>IFERROR(IF(X$7="","",
(
SUMIFS(IF($G$4="作業時間（hh:mm）",中間処理!$G:$G,中間処理!$I:$I),中間処理!$E:$E,X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,中間処理!$B:$B,"予定",中間処理!$C:$C,"&gt;="&amp;$G$1,中間処理!$C:$C,"&lt;="&amp;$G$2,中間処理!$D:$D,IF($G$3="すべての作業","&lt;&gt;",$G$3)),0)
)
/IF($G$5="10aあたり",X$8*10,1)),"")</f>
        <v/>
      </c>
      <c r="Y12" s="35" t="str">
        <f>IFERROR(IF(Y$7="","",
(
SUMIFS(IF($G$4="作業時間（hh:mm）",中間処理!$G:$G,中間処理!$I:$I),中間処理!$E:$E,Y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,中間処理!$B:$B,"予定",中間処理!$C:$C,"&gt;="&amp;$G$1,中間処理!$C:$C,"&lt;="&amp;$G$2,中間処理!$D:$D,IF($G$3="すべての作業","&lt;&gt;",$G$3)),0)
)
/IF($G$5="10aあたり",Y$8*10,1)),"")</f>
        <v/>
      </c>
      <c r="Z12" s="35" t="str">
        <f>IFERROR(IF(Z$7="","",
(
SUMIFS(IF($G$4="作業時間（hh:mm）",中間処理!$G:$G,中間処理!$I:$I),中間処理!$E:$E,Z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,中間処理!$B:$B,"予定",中間処理!$C:$C,"&gt;="&amp;$G$1,中間処理!$C:$C,"&lt;="&amp;$G$2,中間処理!$D:$D,IF($G$3="すべての作業","&lt;&gt;",$G$3)),0)
)
/IF($G$5="10aあたり",Z$8*10,1)),"")</f>
        <v/>
      </c>
      <c r="AA12" s="35" t="str">
        <f>IFERROR(IF(AA$7="","",
(
SUMIFS(IF($G$4="作業時間（hh:mm）",中間処理!$G:$G,中間処理!$I:$I),中間処理!$E:$E,AA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,中間処理!$B:$B,"予定",中間処理!$C:$C,"&gt;="&amp;$G$1,中間処理!$C:$C,"&lt;="&amp;$G$2,中間処理!$D:$D,IF($G$3="すべての作業","&lt;&gt;",$G$3)),0)
)
/IF($G$5="10aあたり",AA$8*10,1)),"")</f>
        <v/>
      </c>
      <c r="AB12" s="35" t="str">
        <f>IFERROR(IF(AB$7="","",
(
SUMIFS(IF($G$4="作業時間（hh:mm）",中間処理!$G:$G,中間処理!$I:$I),中間処理!$E:$E,AB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,中間処理!$B:$B,"予定",中間処理!$C:$C,"&gt;="&amp;$G$1,中間処理!$C:$C,"&lt;="&amp;$G$2,中間処理!$D:$D,IF($G$3="すべての作業","&lt;&gt;",$G$3)),0)
)
/IF($G$5="10aあたり",AB$8*10,1)),"")</f>
        <v/>
      </c>
      <c r="AC12" s="35" t="str">
        <f>IFERROR(IF(AC$7="","",
(
SUMIFS(IF($G$4="作業時間（hh:mm）",中間処理!$G:$G,中間処理!$I:$I),中間処理!$E:$E,AC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,中間処理!$B:$B,"予定",中間処理!$C:$C,"&gt;="&amp;$G$1,中間処理!$C:$C,"&lt;="&amp;$G$2,中間処理!$D:$D,IF($G$3="すべての作業","&lt;&gt;",$G$3)),0)
)
/IF($G$5="10aあたり",AC$8*10,1)),"")</f>
        <v/>
      </c>
      <c r="AD12" s="35" t="str">
        <f>IFERROR(IF(AD$7="","",
(
SUMIFS(IF($G$4="作業時間（hh:mm）",中間処理!$G:$G,中間処理!$I:$I),中間処理!$E:$E,AD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,中間処理!$B:$B,"予定",中間処理!$C:$C,"&gt;="&amp;$G$1,中間処理!$C:$C,"&lt;="&amp;$G$2,中間処理!$D:$D,IF($G$3="すべての作業","&lt;&gt;",$G$3)),0)
)
/IF($G$5="10aあたり",AD$8*10,1)),"")</f>
        <v/>
      </c>
      <c r="AE12" s="35" t="str">
        <f>IFERROR(IF(AE$7="","",
(
SUMIFS(IF($G$4="作業時間（hh:mm）",中間処理!$G:$G,中間処理!$I:$I),中間処理!$E:$E,AE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,中間処理!$B:$B,"予定",中間処理!$C:$C,"&gt;="&amp;$G$1,中間処理!$C:$C,"&lt;="&amp;$G$2,中間処理!$D:$D,IF($G$3="すべての作業","&lt;&gt;",$G$3)),0)
)
/IF($G$5="10aあたり",AE$8*10,1)),"")</f>
        <v/>
      </c>
      <c r="AF12" s="35" t="str">
        <f>IFERROR(IF(AF$7="","",
(
SUMIFS(IF($G$4="作業時間（hh:mm）",中間処理!$G:$G,中間処理!$I:$I),中間処理!$E:$E,AF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,中間処理!$B:$B,"予定",中間処理!$C:$C,"&gt;="&amp;$G$1,中間処理!$C:$C,"&lt;="&amp;$G$2,中間処理!$D:$D,IF($G$3="すべての作業","&lt;&gt;",$G$3)),0)
)
/IF($G$5="10aあたり",AF$8*10,1)),"")</f>
        <v/>
      </c>
      <c r="AG12" s="35" t="str">
        <f>IFERROR(IF(AG$7="","",
(
SUMIFS(IF($G$4="作業時間（hh:mm）",中間処理!$G:$G,中間処理!$I:$I),中間処理!$E:$E,AG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,中間処理!$B:$B,"予定",中間処理!$C:$C,"&gt;="&amp;$G$1,中間処理!$C:$C,"&lt;="&amp;$G$2,中間処理!$D:$D,IF($G$3="すべての作業","&lt;&gt;",$G$3)),0)
)
/IF($G$5="10aあたり",AG$8*10,1)),"")</f>
        <v/>
      </c>
      <c r="AH12" s="35" t="str">
        <f>IFERROR(IF(AH$7="","",
(
SUMIFS(IF($G$4="作業時間（hh:mm）",中間処理!$G:$G,中間処理!$I:$I),中間処理!$E:$E,AH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,中間処理!$B:$B,"予定",中間処理!$C:$C,"&gt;="&amp;$G$1,中間処理!$C:$C,"&lt;="&amp;$G$2,中間処理!$D:$D,IF($G$3="すべての作業","&lt;&gt;",$G$3)),0)
)
/IF($G$5="10aあたり",AH$8*10,1)),"")</f>
        <v/>
      </c>
      <c r="AI12" s="35" t="str">
        <f>IFERROR(IF(AI$7="","",
(
SUMIFS(IF($G$4="作業時間（hh:mm）",中間処理!$G:$G,中間処理!$I:$I),中間処理!$E:$E,AI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,中間処理!$B:$B,"予定",中間処理!$C:$C,"&gt;="&amp;$G$1,中間処理!$C:$C,"&lt;="&amp;$G$2,中間処理!$D:$D,IF($G$3="すべての作業","&lt;&gt;",$G$3)),0)
)
/IF($G$5="10aあたり",AI$8*10,1)),"")</f>
        <v/>
      </c>
      <c r="AJ12" s="35" t="str">
        <f>IFERROR(IF(AJ$7="","",
(
SUMIFS(IF($G$4="作業時間（hh:mm）",中間処理!$G:$G,中間処理!$I:$I),中間処理!$E:$E,AJ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,中間処理!$B:$B,"予定",中間処理!$C:$C,"&gt;="&amp;$G$1,中間処理!$C:$C,"&lt;="&amp;$G$2,中間処理!$D:$D,IF($G$3="すべての作業","&lt;&gt;",$G$3)),0)
)
/IF($G$5="10aあたり",AJ$8*10,1)),"")</f>
        <v/>
      </c>
      <c r="AK12" s="35" t="str">
        <f>IFERROR(IF(AK$7="","",
(
SUMIFS(IF($G$4="作業時間（hh:mm）",中間処理!$G:$G,中間処理!$I:$I),中間処理!$E:$E,AK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,中間処理!$B:$B,"予定",中間処理!$C:$C,"&gt;="&amp;$G$1,中間処理!$C:$C,"&lt;="&amp;$G$2,中間処理!$D:$D,IF($G$3="すべての作業","&lt;&gt;",$G$3)),0)
)
/IF($G$5="10aあたり",AK$8*10,1)),"")</f>
        <v/>
      </c>
      <c r="AL12" s="35" t="str">
        <f>IFERROR(IF(AL$7="","",
(
SUMIFS(IF($G$4="作業時間（hh:mm）",中間処理!$G:$G,中間処理!$I:$I),中間処理!$E:$E,AL$7,中間処理!$F:$F,$F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,中間処理!$B:$B,"予定",中間処理!$C:$C,"&gt;="&amp;$G$1,中間処理!$C:$C,"&lt;="&amp;$G$2,中間処理!$D:$D,IF($G$3="すべての作業","&lt;&gt;",$G$3)),0)
)
/IF($G$5="10aあたり",AL$8*10,1)),"")</f>
        <v/>
      </c>
    </row>
    <row r="13" spans="1:39">
      <c r="G13" s="13"/>
      <c r="H13" s="22" t="str">
        <f>IF(G13="","",
IF(G$4="作業時間（hh:mm）",SUM(I13:AL13),
IF(
COUNTIFS(単価情報!C:C,F13,単価情報!B:B,"作業者",単価情報!K:K,"&gt;="&amp;G$1,単価情報!J:J,"&lt;="&amp;G$2)
+COUNTIFS(単価情報!C:C,F13,単価情報!B:B,"作業者",単価情報!K:K,"",単価情報!J:J,"&lt;="&amp;G$2)=0,
"単価設定なし",SUM(I13:AL13))))</f>
        <v/>
      </c>
      <c r="I13" s="34" t="str">
        <f>IFERROR(IF(I$7="","",
(
SUMIFS(IF($G$4="作業時間（hh:mm）",中間処理!$G:$G,中間処理!$I:$I),中間処理!$E:$E,I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,中間処理!$B:$B,"予定",中間処理!$C:$C,"&gt;="&amp;$G$1,中間処理!$C:$C,"&lt;="&amp;$G$2,中間処理!$D:$D,IF($G$3="すべての作業","&lt;&gt;",$G$3)),0)
)
/IF($G$5="10aあたり",I$8*10,1)),"")</f>
        <v/>
      </c>
      <c r="J13" s="35" t="str">
        <f>IFERROR(IF(J$7="","",
(
SUMIFS(IF($G$4="作業時間（hh:mm）",中間処理!$G:$G,中間処理!$I:$I),中間処理!$E:$E,J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,中間処理!$B:$B,"予定",中間処理!$C:$C,"&gt;="&amp;$G$1,中間処理!$C:$C,"&lt;="&amp;$G$2,中間処理!$D:$D,IF($G$3="すべての作業","&lt;&gt;",$G$3)),0)
)
/IF($G$5="10aあたり",J$8*10,1)),"")</f>
        <v/>
      </c>
      <c r="K13" s="35" t="str">
        <f>IFERROR(IF(K$7="","",
(
SUMIFS(IF($G$4="作業時間（hh:mm）",中間処理!$G:$G,中間処理!$I:$I),中間処理!$E:$E,K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,中間処理!$B:$B,"予定",中間処理!$C:$C,"&gt;="&amp;$G$1,中間処理!$C:$C,"&lt;="&amp;$G$2,中間処理!$D:$D,IF($G$3="すべての作業","&lt;&gt;",$G$3)),0)
)
/IF($G$5="10aあたり",K$8*10,1)),"")</f>
        <v/>
      </c>
      <c r="L13" s="35" t="str">
        <f>IFERROR(IF(L$7="","",
(
SUMIFS(IF($G$4="作業時間（hh:mm）",中間処理!$G:$G,中間処理!$I:$I),中間処理!$E:$E,L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,中間処理!$B:$B,"予定",中間処理!$C:$C,"&gt;="&amp;$G$1,中間処理!$C:$C,"&lt;="&amp;$G$2,中間処理!$D:$D,IF($G$3="すべての作業","&lt;&gt;",$G$3)),0)
)
/IF($G$5="10aあたり",L$8*10,1)),"")</f>
        <v/>
      </c>
      <c r="M13" s="35" t="str">
        <f>IFERROR(IF(M$7="","",
(
SUMIFS(IF($G$4="作業時間（hh:mm）",中間処理!$G:$G,中間処理!$I:$I),中間処理!$E:$E,M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,中間処理!$B:$B,"予定",中間処理!$C:$C,"&gt;="&amp;$G$1,中間処理!$C:$C,"&lt;="&amp;$G$2,中間処理!$D:$D,IF($G$3="すべての作業","&lt;&gt;",$G$3)),0)
)
/IF($G$5="10aあたり",M$8*10,1)),"")</f>
        <v/>
      </c>
      <c r="N13" s="35" t="str">
        <f>IFERROR(IF(N$7="","",
(
SUMIFS(IF($G$4="作業時間（hh:mm）",中間処理!$G:$G,中間処理!$I:$I),中間処理!$E:$E,N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,中間処理!$B:$B,"予定",中間処理!$C:$C,"&gt;="&amp;$G$1,中間処理!$C:$C,"&lt;="&amp;$G$2,中間処理!$D:$D,IF($G$3="すべての作業","&lt;&gt;",$G$3)),0)
)
/IF($G$5="10aあたり",N$8*10,1)),"")</f>
        <v/>
      </c>
      <c r="O13" s="35" t="str">
        <f>IFERROR(IF(O$7="","",
(
SUMIFS(IF($G$4="作業時間（hh:mm）",中間処理!$G:$G,中間処理!$I:$I),中間処理!$E:$E,O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,中間処理!$B:$B,"予定",中間処理!$C:$C,"&gt;="&amp;$G$1,中間処理!$C:$C,"&lt;="&amp;$G$2,中間処理!$D:$D,IF($G$3="すべての作業","&lt;&gt;",$G$3)),0)
)
/IF($G$5="10aあたり",O$8*10,1)),"")</f>
        <v/>
      </c>
      <c r="P13" s="35" t="str">
        <f>IFERROR(IF(P$7="","",
(
SUMIFS(IF($G$4="作業時間（hh:mm）",中間処理!$G:$G,中間処理!$I:$I),中間処理!$E:$E,P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,中間処理!$B:$B,"予定",中間処理!$C:$C,"&gt;="&amp;$G$1,中間処理!$C:$C,"&lt;="&amp;$G$2,中間処理!$D:$D,IF($G$3="すべての作業","&lt;&gt;",$G$3)),0)
)
/IF($G$5="10aあたり",P$8*10,1)),"")</f>
        <v/>
      </c>
      <c r="Q13" s="35" t="str">
        <f>IFERROR(IF(Q$7="","",
(
SUMIFS(IF($G$4="作業時間（hh:mm）",中間処理!$G:$G,中間処理!$I:$I),中間処理!$E:$E,Q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,中間処理!$B:$B,"予定",中間処理!$C:$C,"&gt;="&amp;$G$1,中間処理!$C:$C,"&lt;="&amp;$G$2,中間処理!$D:$D,IF($G$3="すべての作業","&lt;&gt;",$G$3)),0)
)
/IF($G$5="10aあたり",Q$8*10,1)),"")</f>
        <v/>
      </c>
      <c r="R13" s="35" t="str">
        <f>IFERROR(IF(R$7="","",
(
SUMIFS(IF($G$4="作業時間（hh:mm）",中間処理!$G:$G,中間処理!$I:$I),中間処理!$E:$E,R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,中間処理!$B:$B,"予定",中間処理!$C:$C,"&gt;="&amp;$G$1,中間処理!$C:$C,"&lt;="&amp;$G$2,中間処理!$D:$D,IF($G$3="すべての作業","&lt;&gt;",$G$3)),0)
)
/IF($G$5="10aあたり",R$8*10,1)),"")</f>
        <v/>
      </c>
      <c r="S13" s="35" t="str">
        <f>IFERROR(IF(S$7="","",
(
SUMIFS(IF($G$4="作業時間（hh:mm）",中間処理!$G:$G,中間処理!$I:$I),中間処理!$E:$E,S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,中間処理!$B:$B,"予定",中間処理!$C:$C,"&gt;="&amp;$G$1,中間処理!$C:$C,"&lt;="&amp;$G$2,中間処理!$D:$D,IF($G$3="すべての作業","&lt;&gt;",$G$3)),0)
)
/IF($G$5="10aあたり",S$8*10,1)),"")</f>
        <v/>
      </c>
      <c r="T13" s="35" t="str">
        <f>IFERROR(IF(T$7="","",
(
SUMIFS(IF($G$4="作業時間（hh:mm）",中間処理!$G:$G,中間処理!$I:$I),中間処理!$E:$E,T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,中間処理!$B:$B,"予定",中間処理!$C:$C,"&gt;="&amp;$G$1,中間処理!$C:$C,"&lt;="&amp;$G$2,中間処理!$D:$D,IF($G$3="すべての作業","&lt;&gt;",$G$3)),0)
)
/IF($G$5="10aあたり",T$8*10,1)),"")</f>
        <v/>
      </c>
      <c r="U13" s="35" t="str">
        <f>IFERROR(IF(U$7="","",
(
SUMIFS(IF($G$4="作業時間（hh:mm）",中間処理!$G:$G,中間処理!$I:$I),中間処理!$E:$E,U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,中間処理!$B:$B,"予定",中間処理!$C:$C,"&gt;="&amp;$G$1,中間処理!$C:$C,"&lt;="&amp;$G$2,中間処理!$D:$D,IF($G$3="すべての作業","&lt;&gt;",$G$3)),0)
)
/IF($G$5="10aあたり",U$8*10,1)),"")</f>
        <v/>
      </c>
      <c r="V13" s="35" t="str">
        <f>IFERROR(IF(V$7="","",
(
SUMIFS(IF($G$4="作業時間（hh:mm）",中間処理!$G:$G,中間処理!$I:$I),中間処理!$E:$E,V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,中間処理!$B:$B,"予定",中間処理!$C:$C,"&gt;="&amp;$G$1,中間処理!$C:$C,"&lt;="&amp;$G$2,中間処理!$D:$D,IF($G$3="すべての作業","&lt;&gt;",$G$3)),0)
)
/IF($G$5="10aあたり",V$8*10,1)),"")</f>
        <v/>
      </c>
      <c r="W13" s="35" t="str">
        <f>IFERROR(IF(W$7="","",
(
SUMIFS(IF($G$4="作業時間（hh:mm）",中間処理!$G:$G,中間処理!$I:$I),中間処理!$E:$E,W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,中間処理!$B:$B,"予定",中間処理!$C:$C,"&gt;="&amp;$G$1,中間処理!$C:$C,"&lt;="&amp;$G$2,中間処理!$D:$D,IF($G$3="すべての作業","&lt;&gt;",$G$3)),0)
)
/IF($G$5="10aあたり",W$8*10,1)),"")</f>
        <v/>
      </c>
      <c r="X13" s="35" t="str">
        <f>IFERROR(IF(X$7="","",
(
SUMIFS(IF($G$4="作業時間（hh:mm）",中間処理!$G:$G,中間処理!$I:$I),中間処理!$E:$E,X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,中間処理!$B:$B,"予定",中間処理!$C:$C,"&gt;="&amp;$G$1,中間処理!$C:$C,"&lt;="&amp;$G$2,中間処理!$D:$D,IF($G$3="すべての作業","&lt;&gt;",$G$3)),0)
)
/IF($G$5="10aあたり",X$8*10,1)),"")</f>
        <v/>
      </c>
      <c r="Y13" s="35" t="str">
        <f>IFERROR(IF(Y$7="","",
(
SUMIFS(IF($G$4="作業時間（hh:mm）",中間処理!$G:$G,中間処理!$I:$I),中間処理!$E:$E,Y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,中間処理!$B:$B,"予定",中間処理!$C:$C,"&gt;="&amp;$G$1,中間処理!$C:$C,"&lt;="&amp;$G$2,中間処理!$D:$D,IF($G$3="すべての作業","&lt;&gt;",$G$3)),0)
)
/IF($G$5="10aあたり",Y$8*10,1)),"")</f>
        <v/>
      </c>
      <c r="Z13" s="35" t="str">
        <f>IFERROR(IF(Z$7="","",
(
SUMIFS(IF($G$4="作業時間（hh:mm）",中間処理!$G:$G,中間処理!$I:$I),中間処理!$E:$E,Z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,中間処理!$B:$B,"予定",中間処理!$C:$C,"&gt;="&amp;$G$1,中間処理!$C:$C,"&lt;="&amp;$G$2,中間処理!$D:$D,IF($G$3="すべての作業","&lt;&gt;",$G$3)),0)
)
/IF($G$5="10aあたり",Z$8*10,1)),"")</f>
        <v/>
      </c>
      <c r="AA13" s="35" t="str">
        <f>IFERROR(IF(AA$7="","",
(
SUMIFS(IF($G$4="作業時間（hh:mm）",中間処理!$G:$G,中間処理!$I:$I),中間処理!$E:$E,AA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,中間処理!$B:$B,"予定",中間処理!$C:$C,"&gt;="&amp;$G$1,中間処理!$C:$C,"&lt;="&amp;$G$2,中間処理!$D:$D,IF($G$3="すべての作業","&lt;&gt;",$G$3)),0)
)
/IF($G$5="10aあたり",AA$8*10,1)),"")</f>
        <v/>
      </c>
      <c r="AB13" s="35" t="str">
        <f>IFERROR(IF(AB$7="","",
(
SUMIFS(IF($G$4="作業時間（hh:mm）",中間処理!$G:$G,中間処理!$I:$I),中間処理!$E:$E,AB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,中間処理!$B:$B,"予定",中間処理!$C:$C,"&gt;="&amp;$G$1,中間処理!$C:$C,"&lt;="&amp;$G$2,中間処理!$D:$D,IF($G$3="すべての作業","&lt;&gt;",$G$3)),0)
)
/IF($G$5="10aあたり",AB$8*10,1)),"")</f>
        <v/>
      </c>
      <c r="AC13" s="35" t="str">
        <f>IFERROR(IF(AC$7="","",
(
SUMIFS(IF($G$4="作業時間（hh:mm）",中間処理!$G:$G,中間処理!$I:$I),中間処理!$E:$E,AC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,中間処理!$B:$B,"予定",中間処理!$C:$C,"&gt;="&amp;$G$1,中間処理!$C:$C,"&lt;="&amp;$G$2,中間処理!$D:$D,IF($G$3="すべての作業","&lt;&gt;",$G$3)),0)
)
/IF($G$5="10aあたり",AC$8*10,1)),"")</f>
        <v/>
      </c>
      <c r="AD13" s="35" t="str">
        <f>IFERROR(IF(AD$7="","",
(
SUMIFS(IF($G$4="作業時間（hh:mm）",中間処理!$G:$G,中間処理!$I:$I),中間処理!$E:$E,AD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,中間処理!$B:$B,"予定",中間処理!$C:$C,"&gt;="&amp;$G$1,中間処理!$C:$C,"&lt;="&amp;$G$2,中間処理!$D:$D,IF($G$3="すべての作業","&lt;&gt;",$G$3)),0)
)
/IF($G$5="10aあたり",AD$8*10,1)),"")</f>
        <v/>
      </c>
      <c r="AE13" s="35" t="str">
        <f>IFERROR(IF(AE$7="","",
(
SUMIFS(IF($G$4="作業時間（hh:mm）",中間処理!$G:$G,中間処理!$I:$I),中間処理!$E:$E,AE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,中間処理!$B:$B,"予定",中間処理!$C:$C,"&gt;="&amp;$G$1,中間処理!$C:$C,"&lt;="&amp;$G$2,中間処理!$D:$D,IF($G$3="すべての作業","&lt;&gt;",$G$3)),0)
)
/IF($G$5="10aあたり",AE$8*10,1)),"")</f>
        <v/>
      </c>
      <c r="AF13" s="35" t="str">
        <f>IFERROR(IF(AF$7="","",
(
SUMIFS(IF($G$4="作業時間（hh:mm）",中間処理!$G:$G,中間処理!$I:$I),中間処理!$E:$E,AF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,中間処理!$B:$B,"予定",中間処理!$C:$C,"&gt;="&amp;$G$1,中間処理!$C:$C,"&lt;="&amp;$G$2,中間処理!$D:$D,IF($G$3="すべての作業","&lt;&gt;",$G$3)),0)
)
/IF($G$5="10aあたり",AF$8*10,1)),"")</f>
        <v/>
      </c>
      <c r="AG13" s="35" t="str">
        <f>IFERROR(IF(AG$7="","",
(
SUMIFS(IF($G$4="作業時間（hh:mm）",中間処理!$G:$G,中間処理!$I:$I),中間処理!$E:$E,AG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,中間処理!$B:$B,"予定",中間処理!$C:$C,"&gt;="&amp;$G$1,中間処理!$C:$C,"&lt;="&amp;$G$2,中間処理!$D:$D,IF($G$3="すべての作業","&lt;&gt;",$G$3)),0)
)
/IF($G$5="10aあたり",AG$8*10,1)),"")</f>
        <v/>
      </c>
      <c r="AH13" s="35" t="str">
        <f>IFERROR(IF(AH$7="","",
(
SUMIFS(IF($G$4="作業時間（hh:mm）",中間処理!$G:$G,中間処理!$I:$I),中間処理!$E:$E,AH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,中間処理!$B:$B,"予定",中間処理!$C:$C,"&gt;="&amp;$G$1,中間処理!$C:$C,"&lt;="&amp;$G$2,中間処理!$D:$D,IF($G$3="すべての作業","&lt;&gt;",$G$3)),0)
)
/IF($G$5="10aあたり",AH$8*10,1)),"")</f>
        <v/>
      </c>
      <c r="AI13" s="35" t="str">
        <f>IFERROR(IF(AI$7="","",
(
SUMIFS(IF($G$4="作業時間（hh:mm）",中間処理!$G:$G,中間処理!$I:$I),中間処理!$E:$E,AI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,中間処理!$B:$B,"予定",中間処理!$C:$C,"&gt;="&amp;$G$1,中間処理!$C:$C,"&lt;="&amp;$G$2,中間処理!$D:$D,IF($G$3="すべての作業","&lt;&gt;",$G$3)),0)
)
/IF($G$5="10aあたり",AI$8*10,1)),"")</f>
        <v/>
      </c>
      <c r="AJ13" s="35" t="str">
        <f>IFERROR(IF(AJ$7="","",
(
SUMIFS(IF($G$4="作業時間（hh:mm）",中間処理!$G:$G,中間処理!$I:$I),中間処理!$E:$E,AJ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,中間処理!$B:$B,"予定",中間処理!$C:$C,"&gt;="&amp;$G$1,中間処理!$C:$C,"&lt;="&amp;$G$2,中間処理!$D:$D,IF($G$3="すべての作業","&lt;&gt;",$G$3)),0)
)
/IF($G$5="10aあたり",AJ$8*10,1)),"")</f>
        <v/>
      </c>
      <c r="AK13" s="35" t="str">
        <f>IFERROR(IF(AK$7="","",
(
SUMIFS(IF($G$4="作業時間（hh:mm）",中間処理!$G:$G,中間処理!$I:$I),中間処理!$E:$E,AK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,中間処理!$B:$B,"予定",中間処理!$C:$C,"&gt;="&amp;$G$1,中間処理!$C:$C,"&lt;="&amp;$G$2,中間処理!$D:$D,IF($G$3="すべての作業","&lt;&gt;",$G$3)),0)
)
/IF($G$5="10aあたり",AK$8*10,1)),"")</f>
        <v/>
      </c>
      <c r="AL13" s="35" t="str">
        <f>IFERROR(IF(AL$7="","",
(
SUMIFS(IF($G$4="作業時間（hh:mm）",中間処理!$G:$G,中間処理!$I:$I),中間処理!$E:$E,AL$7,中間処理!$F:$F,$F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,中間処理!$B:$B,"予定",中間処理!$C:$C,"&gt;="&amp;$G$1,中間処理!$C:$C,"&lt;="&amp;$G$2,中間処理!$D:$D,IF($G$3="すべての作業","&lt;&gt;",$G$3)),0)
)
/IF($G$5="10aあたり",AL$8*10,1)),"")</f>
        <v/>
      </c>
    </row>
    <row r="14" spans="1:39">
      <c r="G14" s="13"/>
      <c r="H14" s="22" t="str">
        <f>IF(G14="","",
IF(G$4="作業時間（hh:mm）",SUM(I14:AL14),
IF(
COUNTIFS(単価情報!C:C,F14,単価情報!B:B,"作業者",単価情報!K:K,"&gt;="&amp;G$1,単価情報!J:J,"&lt;="&amp;G$2)
+COUNTIFS(単価情報!C:C,F14,単価情報!B:B,"作業者",単価情報!K:K,"",単価情報!J:J,"&lt;="&amp;G$2)=0,
"単価設定なし",SUM(I14:AL14))))</f>
        <v/>
      </c>
      <c r="I14" s="34" t="str">
        <f>IFERROR(IF(I$7="","",
(
SUMIFS(IF($G$4="作業時間（hh:mm）",中間処理!$G:$G,中間処理!$I:$I),中間処理!$E:$E,I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,中間処理!$B:$B,"予定",中間処理!$C:$C,"&gt;="&amp;$G$1,中間処理!$C:$C,"&lt;="&amp;$G$2,中間処理!$D:$D,IF($G$3="すべての作業","&lt;&gt;",$G$3)),0)
)
/IF($G$5="10aあたり",I$8*10,1)),"")</f>
        <v/>
      </c>
      <c r="J14" s="35" t="str">
        <f>IFERROR(IF(J$7="","",
(
SUMIFS(IF($G$4="作業時間（hh:mm）",中間処理!$G:$G,中間処理!$I:$I),中間処理!$E:$E,J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,中間処理!$B:$B,"予定",中間処理!$C:$C,"&gt;="&amp;$G$1,中間処理!$C:$C,"&lt;="&amp;$G$2,中間処理!$D:$D,IF($G$3="すべての作業","&lt;&gt;",$G$3)),0)
)
/IF($G$5="10aあたり",J$8*10,1)),"")</f>
        <v/>
      </c>
      <c r="K14" s="35" t="str">
        <f>IFERROR(IF(K$7="","",
(
SUMIFS(IF($G$4="作業時間（hh:mm）",中間処理!$G:$G,中間処理!$I:$I),中間処理!$E:$E,K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,中間処理!$B:$B,"予定",中間処理!$C:$C,"&gt;="&amp;$G$1,中間処理!$C:$C,"&lt;="&amp;$G$2,中間処理!$D:$D,IF($G$3="すべての作業","&lt;&gt;",$G$3)),0)
)
/IF($G$5="10aあたり",K$8*10,1)),"")</f>
        <v/>
      </c>
      <c r="L14" s="35" t="str">
        <f>IFERROR(IF(L$7="","",
(
SUMIFS(IF($G$4="作業時間（hh:mm）",中間処理!$G:$G,中間処理!$I:$I),中間処理!$E:$E,L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,中間処理!$B:$B,"予定",中間処理!$C:$C,"&gt;="&amp;$G$1,中間処理!$C:$C,"&lt;="&amp;$G$2,中間処理!$D:$D,IF($G$3="すべての作業","&lt;&gt;",$G$3)),0)
)
/IF($G$5="10aあたり",L$8*10,1)),"")</f>
        <v/>
      </c>
      <c r="M14" s="35" t="str">
        <f>IFERROR(IF(M$7="","",
(
SUMIFS(IF($G$4="作業時間（hh:mm）",中間処理!$G:$G,中間処理!$I:$I),中間処理!$E:$E,M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,中間処理!$B:$B,"予定",中間処理!$C:$C,"&gt;="&amp;$G$1,中間処理!$C:$C,"&lt;="&amp;$G$2,中間処理!$D:$D,IF($G$3="すべての作業","&lt;&gt;",$G$3)),0)
)
/IF($G$5="10aあたり",M$8*10,1)),"")</f>
        <v/>
      </c>
      <c r="N14" s="35" t="str">
        <f>IFERROR(IF(N$7="","",
(
SUMIFS(IF($G$4="作業時間（hh:mm）",中間処理!$G:$G,中間処理!$I:$I),中間処理!$E:$E,N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,中間処理!$B:$B,"予定",中間処理!$C:$C,"&gt;="&amp;$G$1,中間処理!$C:$C,"&lt;="&amp;$G$2,中間処理!$D:$D,IF($G$3="すべての作業","&lt;&gt;",$G$3)),0)
)
/IF($G$5="10aあたり",N$8*10,1)),"")</f>
        <v/>
      </c>
      <c r="O14" s="35" t="str">
        <f>IFERROR(IF(O$7="","",
(
SUMIFS(IF($G$4="作業時間（hh:mm）",中間処理!$G:$G,中間処理!$I:$I),中間処理!$E:$E,O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,中間処理!$B:$B,"予定",中間処理!$C:$C,"&gt;="&amp;$G$1,中間処理!$C:$C,"&lt;="&amp;$G$2,中間処理!$D:$D,IF($G$3="すべての作業","&lt;&gt;",$G$3)),0)
)
/IF($G$5="10aあたり",O$8*10,1)),"")</f>
        <v/>
      </c>
      <c r="P14" s="35" t="str">
        <f>IFERROR(IF(P$7="","",
(
SUMIFS(IF($G$4="作業時間（hh:mm）",中間処理!$G:$G,中間処理!$I:$I),中間処理!$E:$E,P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,中間処理!$B:$B,"予定",中間処理!$C:$C,"&gt;="&amp;$G$1,中間処理!$C:$C,"&lt;="&amp;$G$2,中間処理!$D:$D,IF($G$3="すべての作業","&lt;&gt;",$G$3)),0)
)
/IF($G$5="10aあたり",P$8*10,1)),"")</f>
        <v/>
      </c>
      <c r="Q14" s="35" t="str">
        <f>IFERROR(IF(Q$7="","",
(
SUMIFS(IF($G$4="作業時間（hh:mm）",中間処理!$G:$G,中間処理!$I:$I),中間処理!$E:$E,Q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,中間処理!$B:$B,"予定",中間処理!$C:$C,"&gt;="&amp;$G$1,中間処理!$C:$C,"&lt;="&amp;$G$2,中間処理!$D:$D,IF($G$3="すべての作業","&lt;&gt;",$G$3)),0)
)
/IF($G$5="10aあたり",Q$8*10,1)),"")</f>
        <v/>
      </c>
      <c r="R14" s="35" t="str">
        <f>IFERROR(IF(R$7="","",
(
SUMIFS(IF($G$4="作業時間（hh:mm）",中間処理!$G:$G,中間処理!$I:$I),中間処理!$E:$E,R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,中間処理!$B:$B,"予定",中間処理!$C:$C,"&gt;="&amp;$G$1,中間処理!$C:$C,"&lt;="&amp;$G$2,中間処理!$D:$D,IF($G$3="すべての作業","&lt;&gt;",$G$3)),0)
)
/IF($G$5="10aあたり",R$8*10,1)),"")</f>
        <v/>
      </c>
      <c r="S14" s="35" t="str">
        <f>IFERROR(IF(S$7="","",
(
SUMIFS(IF($G$4="作業時間（hh:mm）",中間処理!$G:$G,中間処理!$I:$I),中間処理!$E:$E,S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,中間処理!$B:$B,"予定",中間処理!$C:$C,"&gt;="&amp;$G$1,中間処理!$C:$C,"&lt;="&amp;$G$2,中間処理!$D:$D,IF($G$3="すべての作業","&lt;&gt;",$G$3)),0)
)
/IF($G$5="10aあたり",S$8*10,1)),"")</f>
        <v/>
      </c>
      <c r="T14" s="35" t="str">
        <f>IFERROR(IF(T$7="","",
(
SUMIFS(IF($G$4="作業時間（hh:mm）",中間処理!$G:$G,中間処理!$I:$I),中間処理!$E:$E,T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,中間処理!$B:$B,"予定",中間処理!$C:$C,"&gt;="&amp;$G$1,中間処理!$C:$C,"&lt;="&amp;$G$2,中間処理!$D:$D,IF($G$3="すべての作業","&lt;&gt;",$G$3)),0)
)
/IF($G$5="10aあたり",T$8*10,1)),"")</f>
        <v/>
      </c>
      <c r="U14" s="35" t="str">
        <f>IFERROR(IF(U$7="","",
(
SUMIFS(IF($G$4="作業時間（hh:mm）",中間処理!$G:$G,中間処理!$I:$I),中間処理!$E:$E,U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,中間処理!$B:$B,"予定",中間処理!$C:$C,"&gt;="&amp;$G$1,中間処理!$C:$C,"&lt;="&amp;$G$2,中間処理!$D:$D,IF($G$3="すべての作業","&lt;&gt;",$G$3)),0)
)
/IF($G$5="10aあたり",U$8*10,1)),"")</f>
        <v/>
      </c>
      <c r="V14" s="35" t="str">
        <f>IFERROR(IF(V$7="","",
(
SUMIFS(IF($G$4="作業時間（hh:mm）",中間処理!$G:$G,中間処理!$I:$I),中間処理!$E:$E,V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,中間処理!$B:$B,"予定",中間処理!$C:$C,"&gt;="&amp;$G$1,中間処理!$C:$C,"&lt;="&amp;$G$2,中間処理!$D:$D,IF($G$3="すべての作業","&lt;&gt;",$G$3)),0)
)
/IF($G$5="10aあたり",V$8*10,1)),"")</f>
        <v/>
      </c>
      <c r="W14" s="35" t="str">
        <f>IFERROR(IF(W$7="","",
(
SUMIFS(IF($G$4="作業時間（hh:mm）",中間処理!$G:$G,中間処理!$I:$I),中間処理!$E:$E,W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,中間処理!$B:$B,"予定",中間処理!$C:$C,"&gt;="&amp;$G$1,中間処理!$C:$C,"&lt;="&amp;$G$2,中間処理!$D:$D,IF($G$3="すべての作業","&lt;&gt;",$G$3)),0)
)
/IF($G$5="10aあたり",W$8*10,1)),"")</f>
        <v/>
      </c>
      <c r="X14" s="35" t="str">
        <f>IFERROR(IF(X$7="","",
(
SUMIFS(IF($G$4="作業時間（hh:mm）",中間処理!$G:$G,中間処理!$I:$I),中間処理!$E:$E,X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,中間処理!$B:$B,"予定",中間処理!$C:$C,"&gt;="&amp;$G$1,中間処理!$C:$C,"&lt;="&amp;$G$2,中間処理!$D:$D,IF($G$3="すべての作業","&lt;&gt;",$G$3)),0)
)
/IF($G$5="10aあたり",X$8*10,1)),"")</f>
        <v/>
      </c>
      <c r="Y14" s="35" t="str">
        <f>IFERROR(IF(Y$7="","",
(
SUMIFS(IF($G$4="作業時間（hh:mm）",中間処理!$G:$G,中間処理!$I:$I),中間処理!$E:$E,Y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,中間処理!$B:$B,"予定",中間処理!$C:$C,"&gt;="&amp;$G$1,中間処理!$C:$C,"&lt;="&amp;$G$2,中間処理!$D:$D,IF($G$3="すべての作業","&lt;&gt;",$G$3)),0)
)
/IF($G$5="10aあたり",Y$8*10,1)),"")</f>
        <v/>
      </c>
      <c r="Z14" s="35" t="str">
        <f>IFERROR(IF(Z$7="","",
(
SUMIFS(IF($G$4="作業時間（hh:mm）",中間処理!$G:$G,中間処理!$I:$I),中間処理!$E:$E,Z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,中間処理!$B:$B,"予定",中間処理!$C:$C,"&gt;="&amp;$G$1,中間処理!$C:$C,"&lt;="&amp;$G$2,中間処理!$D:$D,IF($G$3="すべての作業","&lt;&gt;",$G$3)),0)
)
/IF($G$5="10aあたり",Z$8*10,1)),"")</f>
        <v/>
      </c>
      <c r="AA14" s="35" t="str">
        <f>IFERROR(IF(AA$7="","",
(
SUMIFS(IF($G$4="作業時間（hh:mm）",中間処理!$G:$G,中間処理!$I:$I),中間処理!$E:$E,AA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,中間処理!$B:$B,"予定",中間処理!$C:$C,"&gt;="&amp;$G$1,中間処理!$C:$C,"&lt;="&amp;$G$2,中間処理!$D:$D,IF($G$3="すべての作業","&lt;&gt;",$G$3)),0)
)
/IF($G$5="10aあたり",AA$8*10,1)),"")</f>
        <v/>
      </c>
      <c r="AB14" s="35" t="str">
        <f>IFERROR(IF(AB$7="","",
(
SUMIFS(IF($G$4="作業時間（hh:mm）",中間処理!$G:$G,中間処理!$I:$I),中間処理!$E:$E,AB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,中間処理!$B:$B,"予定",中間処理!$C:$C,"&gt;="&amp;$G$1,中間処理!$C:$C,"&lt;="&amp;$G$2,中間処理!$D:$D,IF($G$3="すべての作業","&lt;&gt;",$G$3)),0)
)
/IF($G$5="10aあたり",AB$8*10,1)),"")</f>
        <v/>
      </c>
      <c r="AC14" s="35" t="str">
        <f>IFERROR(IF(AC$7="","",
(
SUMIFS(IF($G$4="作業時間（hh:mm）",中間処理!$G:$G,中間処理!$I:$I),中間処理!$E:$E,AC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,中間処理!$B:$B,"予定",中間処理!$C:$C,"&gt;="&amp;$G$1,中間処理!$C:$C,"&lt;="&amp;$G$2,中間処理!$D:$D,IF($G$3="すべての作業","&lt;&gt;",$G$3)),0)
)
/IF($G$5="10aあたり",AC$8*10,1)),"")</f>
        <v/>
      </c>
      <c r="AD14" s="35" t="str">
        <f>IFERROR(IF(AD$7="","",
(
SUMIFS(IF($G$4="作業時間（hh:mm）",中間処理!$G:$G,中間処理!$I:$I),中間処理!$E:$E,AD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,中間処理!$B:$B,"予定",中間処理!$C:$C,"&gt;="&amp;$G$1,中間処理!$C:$C,"&lt;="&amp;$G$2,中間処理!$D:$D,IF($G$3="すべての作業","&lt;&gt;",$G$3)),0)
)
/IF($G$5="10aあたり",AD$8*10,1)),"")</f>
        <v/>
      </c>
      <c r="AE14" s="35" t="str">
        <f>IFERROR(IF(AE$7="","",
(
SUMIFS(IF($G$4="作業時間（hh:mm）",中間処理!$G:$G,中間処理!$I:$I),中間処理!$E:$E,AE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,中間処理!$B:$B,"予定",中間処理!$C:$C,"&gt;="&amp;$G$1,中間処理!$C:$C,"&lt;="&amp;$G$2,中間処理!$D:$D,IF($G$3="すべての作業","&lt;&gt;",$G$3)),0)
)
/IF($G$5="10aあたり",AE$8*10,1)),"")</f>
        <v/>
      </c>
      <c r="AF14" s="35" t="str">
        <f>IFERROR(IF(AF$7="","",
(
SUMIFS(IF($G$4="作業時間（hh:mm）",中間処理!$G:$G,中間処理!$I:$I),中間処理!$E:$E,AF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,中間処理!$B:$B,"予定",中間処理!$C:$C,"&gt;="&amp;$G$1,中間処理!$C:$C,"&lt;="&amp;$G$2,中間処理!$D:$D,IF($G$3="すべての作業","&lt;&gt;",$G$3)),0)
)
/IF($G$5="10aあたり",AF$8*10,1)),"")</f>
        <v/>
      </c>
      <c r="AG14" s="35" t="str">
        <f>IFERROR(IF(AG$7="","",
(
SUMIFS(IF($G$4="作業時間（hh:mm）",中間処理!$G:$G,中間処理!$I:$I),中間処理!$E:$E,AG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,中間処理!$B:$B,"予定",中間処理!$C:$C,"&gt;="&amp;$G$1,中間処理!$C:$C,"&lt;="&amp;$G$2,中間処理!$D:$D,IF($G$3="すべての作業","&lt;&gt;",$G$3)),0)
)
/IF($G$5="10aあたり",AG$8*10,1)),"")</f>
        <v/>
      </c>
      <c r="AH14" s="35" t="str">
        <f>IFERROR(IF(AH$7="","",
(
SUMIFS(IF($G$4="作業時間（hh:mm）",中間処理!$G:$G,中間処理!$I:$I),中間処理!$E:$E,AH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,中間処理!$B:$B,"予定",中間処理!$C:$C,"&gt;="&amp;$G$1,中間処理!$C:$C,"&lt;="&amp;$G$2,中間処理!$D:$D,IF($G$3="すべての作業","&lt;&gt;",$G$3)),0)
)
/IF($G$5="10aあたり",AH$8*10,1)),"")</f>
        <v/>
      </c>
      <c r="AI14" s="35" t="str">
        <f>IFERROR(IF(AI$7="","",
(
SUMIFS(IF($G$4="作業時間（hh:mm）",中間処理!$G:$G,中間処理!$I:$I),中間処理!$E:$E,AI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,中間処理!$B:$B,"予定",中間処理!$C:$C,"&gt;="&amp;$G$1,中間処理!$C:$C,"&lt;="&amp;$G$2,中間処理!$D:$D,IF($G$3="すべての作業","&lt;&gt;",$G$3)),0)
)
/IF($G$5="10aあたり",AI$8*10,1)),"")</f>
        <v/>
      </c>
      <c r="AJ14" s="35" t="str">
        <f>IFERROR(IF(AJ$7="","",
(
SUMIFS(IF($G$4="作業時間（hh:mm）",中間処理!$G:$G,中間処理!$I:$I),中間処理!$E:$E,AJ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,中間処理!$B:$B,"予定",中間処理!$C:$C,"&gt;="&amp;$G$1,中間処理!$C:$C,"&lt;="&amp;$G$2,中間処理!$D:$D,IF($G$3="すべての作業","&lt;&gt;",$G$3)),0)
)
/IF($G$5="10aあたり",AJ$8*10,1)),"")</f>
        <v/>
      </c>
      <c r="AK14" s="35" t="str">
        <f>IFERROR(IF(AK$7="","",
(
SUMIFS(IF($G$4="作業時間（hh:mm）",中間処理!$G:$G,中間処理!$I:$I),中間処理!$E:$E,AK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,中間処理!$B:$B,"予定",中間処理!$C:$C,"&gt;="&amp;$G$1,中間処理!$C:$C,"&lt;="&amp;$G$2,中間処理!$D:$D,IF($G$3="すべての作業","&lt;&gt;",$G$3)),0)
)
/IF($G$5="10aあたり",AK$8*10,1)),"")</f>
        <v/>
      </c>
      <c r="AL14" s="35" t="str">
        <f>IFERROR(IF(AL$7="","",
(
SUMIFS(IF($G$4="作業時間（hh:mm）",中間処理!$G:$G,中間処理!$I:$I),中間処理!$E:$E,AL$7,中間処理!$F:$F,$F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,中間処理!$B:$B,"予定",中間処理!$C:$C,"&gt;="&amp;$G$1,中間処理!$C:$C,"&lt;="&amp;$G$2,中間処理!$D:$D,IF($G$3="すべての作業","&lt;&gt;",$G$3)),0)
)
/IF($G$5="10aあたり",AL$8*10,1)),"")</f>
        <v/>
      </c>
    </row>
    <row r="15" spans="1:39">
      <c r="G15" s="13"/>
      <c r="H15" s="22" t="str">
        <f>IF(G15="","",
IF(G$4="作業時間（hh:mm）",SUM(I15:AL15),
IF(
COUNTIFS(単価情報!C:C,F15,単価情報!B:B,"作業者",単価情報!K:K,"&gt;="&amp;G$1,単価情報!J:J,"&lt;="&amp;G$2)
+COUNTIFS(単価情報!C:C,F15,単価情報!B:B,"作業者",単価情報!K:K,"",単価情報!J:J,"&lt;="&amp;G$2)=0,
"単価設定なし",SUM(I15:AL15))))</f>
        <v/>
      </c>
      <c r="I15" s="34" t="str">
        <f>IFERROR(IF(I$7="","",
(
SUMIFS(IF($G$4="作業時間（hh:mm）",中間処理!$G:$G,中間処理!$I:$I),中間処理!$E:$E,I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,中間処理!$B:$B,"予定",中間処理!$C:$C,"&gt;="&amp;$G$1,中間処理!$C:$C,"&lt;="&amp;$G$2,中間処理!$D:$D,IF($G$3="すべての作業","&lt;&gt;",$G$3)),0)
)
/IF($G$5="10aあたり",I$8*10,1)),"")</f>
        <v/>
      </c>
      <c r="J15" s="35" t="str">
        <f>IFERROR(IF(J$7="","",
(
SUMIFS(IF($G$4="作業時間（hh:mm）",中間処理!$G:$G,中間処理!$I:$I),中間処理!$E:$E,J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,中間処理!$B:$B,"予定",中間処理!$C:$C,"&gt;="&amp;$G$1,中間処理!$C:$C,"&lt;="&amp;$G$2,中間処理!$D:$D,IF($G$3="すべての作業","&lt;&gt;",$G$3)),0)
)
/IF($G$5="10aあたり",J$8*10,1)),"")</f>
        <v/>
      </c>
      <c r="K15" s="35" t="str">
        <f>IFERROR(IF(K$7="","",
(
SUMIFS(IF($G$4="作業時間（hh:mm）",中間処理!$G:$G,中間処理!$I:$I),中間処理!$E:$E,K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,中間処理!$B:$B,"予定",中間処理!$C:$C,"&gt;="&amp;$G$1,中間処理!$C:$C,"&lt;="&amp;$G$2,中間処理!$D:$D,IF($G$3="すべての作業","&lt;&gt;",$G$3)),0)
)
/IF($G$5="10aあたり",K$8*10,1)),"")</f>
        <v/>
      </c>
      <c r="L15" s="35" t="str">
        <f>IFERROR(IF(L$7="","",
(
SUMIFS(IF($G$4="作業時間（hh:mm）",中間処理!$G:$G,中間処理!$I:$I),中間処理!$E:$E,L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,中間処理!$B:$B,"予定",中間処理!$C:$C,"&gt;="&amp;$G$1,中間処理!$C:$C,"&lt;="&amp;$G$2,中間処理!$D:$D,IF($G$3="すべての作業","&lt;&gt;",$G$3)),0)
)
/IF($G$5="10aあたり",L$8*10,1)),"")</f>
        <v/>
      </c>
      <c r="M15" s="35" t="str">
        <f>IFERROR(IF(M$7="","",
(
SUMIFS(IF($G$4="作業時間（hh:mm）",中間処理!$G:$G,中間処理!$I:$I),中間処理!$E:$E,M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,中間処理!$B:$B,"予定",中間処理!$C:$C,"&gt;="&amp;$G$1,中間処理!$C:$C,"&lt;="&amp;$G$2,中間処理!$D:$D,IF($G$3="すべての作業","&lt;&gt;",$G$3)),0)
)
/IF($G$5="10aあたり",M$8*10,1)),"")</f>
        <v/>
      </c>
      <c r="N15" s="35" t="str">
        <f>IFERROR(IF(N$7="","",
(
SUMIFS(IF($G$4="作業時間（hh:mm）",中間処理!$G:$G,中間処理!$I:$I),中間処理!$E:$E,N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,中間処理!$B:$B,"予定",中間処理!$C:$C,"&gt;="&amp;$G$1,中間処理!$C:$C,"&lt;="&amp;$G$2,中間処理!$D:$D,IF($G$3="すべての作業","&lt;&gt;",$G$3)),0)
)
/IF($G$5="10aあたり",N$8*10,1)),"")</f>
        <v/>
      </c>
      <c r="O15" s="35" t="str">
        <f>IFERROR(IF(O$7="","",
(
SUMIFS(IF($G$4="作業時間（hh:mm）",中間処理!$G:$G,中間処理!$I:$I),中間処理!$E:$E,O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,中間処理!$B:$B,"予定",中間処理!$C:$C,"&gt;="&amp;$G$1,中間処理!$C:$C,"&lt;="&amp;$G$2,中間処理!$D:$D,IF($G$3="すべての作業","&lt;&gt;",$G$3)),0)
)
/IF($G$5="10aあたり",O$8*10,1)),"")</f>
        <v/>
      </c>
      <c r="P15" s="35" t="str">
        <f>IFERROR(IF(P$7="","",
(
SUMIFS(IF($G$4="作業時間（hh:mm）",中間処理!$G:$G,中間処理!$I:$I),中間処理!$E:$E,P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,中間処理!$B:$B,"予定",中間処理!$C:$C,"&gt;="&amp;$G$1,中間処理!$C:$C,"&lt;="&amp;$G$2,中間処理!$D:$D,IF($G$3="すべての作業","&lt;&gt;",$G$3)),0)
)
/IF($G$5="10aあたり",P$8*10,1)),"")</f>
        <v/>
      </c>
      <c r="Q15" s="35" t="str">
        <f>IFERROR(IF(Q$7="","",
(
SUMIFS(IF($G$4="作業時間（hh:mm）",中間処理!$G:$G,中間処理!$I:$I),中間処理!$E:$E,Q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,中間処理!$B:$B,"予定",中間処理!$C:$C,"&gt;="&amp;$G$1,中間処理!$C:$C,"&lt;="&amp;$G$2,中間処理!$D:$D,IF($G$3="すべての作業","&lt;&gt;",$G$3)),0)
)
/IF($G$5="10aあたり",Q$8*10,1)),"")</f>
        <v/>
      </c>
      <c r="R15" s="35" t="str">
        <f>IFERROR(IF(R$7="","",
(
SUMIFS(IF($G$4="作業時間（hh:mm）",中間処理!$G:$G,中間処理!$I:$I),中間処理!$E:$E,R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,中間処理!$B:$B,"予定",中間処理!$C:$C,"&gt;="&amp;$G$1,中間処理!$C:$C,"&lt;="&amp;$G$2,中間処理!$D:$D,IF($G$3="すべての作業","&lt;&gt;",$G$3)),0)
)
/IF($G$5="10aあたり",R$8*10,1)),"")</f>
        <v/>
      </c>
      <c r="S15" s="35" t="str">
        <f>IFERROR(IF(S$7="","",
(
SUMIFS(IF($G$4="作業時間（hh:mm）",中間処理!$G:$G,中間処理!$I:$I),中間処理!$E:$E,S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,中間処理!$B:$B,"予定",中間処理!$C:$C,"&gt;="&amp;$G$1,中間処理!$C:$C,"&lt;="&amp;$G$2,中間処理!$D:$D,IF($G$3="すべての作業","&lt;&gt;",$G$3)),0)
)
/IF($G$5="10aあたり",S$8*10,1)),"")</f>
        <v/>
      </c>
      <c r="T15" s="35" t="str">
        <f>IFERROR(IF(T$7="","",
(
SUMIFS(IF($G$4="作業時間（hh:mm）",中間処理!$G:$G,中間処理!$I:$I),中間処理!$E:$E,T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,中間処理!$B:$B,"予定",中間処理!$C:$C,"&gt;="&amp;$G$1,中間処理!$C:$C,"&lt;="&amp;$G$2,中間処理!$D:$D,IF($G$3="すべての作業","&lt;&gt;",$G$3)),0)
)
/IF($G$5="10aあたり",T$8*10,1)),"")</f>
        <v/>
      </c>
      <c r="U15" s="35" t="str">
        <f>IFERROR(IF(U$7="","",
(
SUMIFS(IF($G$4="作業時間（hh:mm）",中間処理!$G:$G,中間処理!$I:$I),中間処理!$E:$E,U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,中間処理!$B:$B,"予定",中間処理!$C:$C,"&gt;="&amp;$G$1,中間処理!$C:$C,"&lt;="&amp;$G$2,中間処理!$D:$D,IF($G$3="すべての作業","&lt;&gt;",$G$3)),0)
)
/IF($G$5="10aあたり",U$8*10,1)),"")</f>
        <v/>
      </c>
      <c r="V15" s="35" t="str">
        <f>IFERROR(IF(V$7="","",
(
SUMIFS(IF($G$4="作業時間（hh:mm）",中間処理!$G:$G,中間処理!$I:$I),中間処理!$E:$E,V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,中間処理!$B:$B,"予定",中間処理!$C:$C,"&gt;="&amp;$G$1,中間処理!$C:$C,"&lt;="&amp;$G$2,中間処理!$D:$D,IF($G$3="すべての作業","&lt;&gt;",$G$3)),0)
)
/IF($G$5="10aあたり",V$8*10,1)),"")</f>
        <v/>
      </c>
      <c r="W15" s="35" t="str">
        <f>IFERROR(IF(W$7="","",
(
SUMIFS(IF($G$4="作業時間（hh:mm）",中間処理!$G:$G,中間処理!$I:$I),中間処理!$E:$E,W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,中間処理!$B:$B,"予定",中間処理!$C:$C,"&gt;="&amp;$G$1,中間処理!$C:$C,"&lt;="&amp;$G$2,中間処理!$D:$D,IF($G$3="すべての作業","&lt;&gt;",$G$3)),0)
)
/IF($G$5="10aあたり",W$8*10,1)),"")</f>
        <v/>
      </c>
      <c r="X15" s="35" t="str">
        <f>IFERROR(IF(X$7="","",
(
SUMIFS(IF($G$4="作業時間（hh:mm）",中間処理!$G:$G,中間処理!$I:$I),中間処理!$E:$E,X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,中間処理!$B:$B,"予定",中間処理!$C:$C,"&gt;="&amp;$G$1,中間処理!$C:$C,"&lt;="&amp;$G$2,中間処理!$D:$D,IF($G$3="すべての作業","&lt;&gt;",$G$3)),0)
)
/IF($G$5="10aあたり",X$8*10,1)),"")</f>
        <v/>
      </c>
      <c r="Y15" s="35" t="str">
        <f>IFERROR(IF(Y$7="","",
(
SUMIFS(IF($G$4="作業時間（hh:mm）",中間処理!$G:$G,中間処理!$I:$I),中間処理!$E:$E,Y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,中間処理!$B:$B,"予定",中間処理!$C:$C,"&gt;="&amp;$G$1,中間処理!$C:$C,"&lt;="&amp;$G$2,中間処理!$D:$D,IF($G$3="すべての作業","&lt;&gt;",$G$3)),0)
)
/IF($G$5="10aあたり",Y$8*10,1)),"")</f>
        <v/>
      </c>
      <c r="Z15" s="35" t="str">
        <f>IFERROR(IF(Z$7="","",
(
SUMIFS(IF($G$4="作業時間（hh:mm）",中間処理!$G:$G,中間処理!$I:$I),中間処理!$E:$E,Z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,中間処理!$B:$B,"予定",中間処理!$C:$C,"&gt;="&amp;$G$1,中間処理!$C:$C,"&lt;="&amp;$G$2,中間処理!$D:$D,IF($G$3="すべての作業","&lt;&gt;",$G$3)),0)
)
/IF($G$5="10aあたり",Z$8*10,1)),"")</f>
        <v/>
      </c>
      <c r="AA15" s="35" t="str">
        <f>IFERROR(IF(AA$7="","",
(
SUMIFS(IF($G$4="作業時間（hh:mm）",中間処理!$G:$G,中間処理!$I:$I),中間処理!$E:$E,AA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,中間処理!$B:$B,"予定",中間処理!$C:$C,"&gt;="&amp;$G$1,中間処理!$C:$C,"&lt;="&amp;$G$2,中間処理!$D:$D,IF($G$3="すべての作業","&lt;&gt;",$G$3)),0)
)
/IF($G$5="10aあたり",AA$8*10,1)),"")</f>
        <v/>
      </c>
      <c r="AB15" s="35" t="str">
        <f>IFERROR(IF(AB$7="","",
(
SUMIFS(IF($G$4="作業時間（hh:mm）",中間処理!$G:$G,中間処理!$I:$I),中間処理!$E:$E,AB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,中間処理!$B:$B,"予定",中間処理!$C:$C,"&gt;="&amp;$G$1,中間処理!$C:$C,"&lt;="&amp;$G$2,中間処理!$D:$D,IF($G$3="すべての作業","&lt;&gt;",$G$3)),0)
)
/IF($G$5="10aあたり",AB$8*10,1)),"")</f>
        <v/>
      </c>
      <c r="AC15" s="35" t="str">
        <f>IFERROR(IF(AC$7="","",
(
SUMIFS(IF($G$4="作業時間（hh:mm）",中間処理!$G:$G,中間処理!$I:$I),中間処理!$E:$E,AC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,中間処理!$B:$B,"予定",中間処理!$C:$C,"&gt;="&amp;$G$1,中間処理!$C:$C,"&lt;="&amp;$G$2,中間処理!$D:$D,IF($G$3="すべての作業","&lt;&gt;",$G$3)),0)
)
/IF($G$5="10aあたり",AC$8*10,1)),"")</f>
        <v/>
      </c>
      <c r="AD15" s="35" t="str">
        <f>IFERROR(IF(AD$7="","",
(
SUMIFS(IF($G$4="作業時間（hh:mm）",中間処理!$G:$G,中間処理!$I:$I),中間処理!$E:$E,AD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,中間処理!$B:$B,"予定",中間処理!$C:$C,"&gt;="&amp;$G$1,中間処理!$C:$C,"&lt;="&amp;$G$2,中間処理!$D:$D,IF($G$3="すべての作業","&lt;&gt;",$G$3)),0)
)
/IF($G$5="10aあたり",AD$8*10,1)),"")</f>
        <v/>
      </c>
      <c r="AE15" s="35" t="str">
        <f>IFERROR(IF(AE$7="","",
(
SUMIFS(IF($G$4="作業時間（hh:mm）",中間処理!$G:$G,中間処理!$I:$I),中間処理!$E:$E,AE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,中間処理!$B:$B,"予定",中間処理!$C:$C,"&gt;="&amp;$G$1,中間処理!$C:$C,"&lt;="&amp;$G$2,中間処理!$D:$D,IF($G$3="すべての作業","&lt;&gt;",$G$3)),0)
)
/IF($G$5="10aあたり",AE$8*10,1)),"")</f>
        <v/>
      </c>
      <c r="AF15" s="35" t="str">
        <f>IFERROR(IF(AF$7="","",
(
SUMIFS(IF($G$4="作業時間（hh:mm）",中間処理!$G:$G,中間処理!$I:$I),中間処理!$E:$E,AF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,中間処理!$B:$B,"予定",中間処理!$C:$C,"&gt;="&amp;$G$1,中間処理!$C:$C,"&lt;="&amp;$G$2,中間処理!$D:$D,IF($G$3="すべての作業","&lt;&gt;",$G$3)),0)
)
/IF($G$5="10aあたり",AF$8*10,1)),"")</f>
        <v/>
      </c>
      <c r="AG15" s="35" t="str">
        <f>IFERROR(IF(AG$7="","",
(
SUMIFS(IF($G$4="作業時間（hh:mm）",中間処理!$G:$G,中間処理!$I:$I),中間処理!$E:$E,AG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,中間処理!$B:$B,"予定",中間処理!$C:$C,"&gt;="&amp;$G$1,中間処理!$C:$C,"&lt;="&amp;$G$2,中間処理!$D:$D,IF($G$3="すべての作業","&lt;&gt;",$G$3)),0)
)
/IF($G$5="10aあたり",AG$8*10,1)),"")</f>
        <v/>
      </c>
      <c r="AH15" s="35" t="str">
        <f>IFERROR(IF(AH$7="","",
(
SUMIFS(IF($G$4="作業時間（hh:mm）",中間処理!$G:$G,中間処理!$I:$I),中間処理!$E:$E,AH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,中間処理!$B:$B,"予定",中間処理!$C:$C,"&gt;="&amp;$G$1,中間処理!$C:$C,"&lt;="&amp;$G$2,中間処理!$D:$D,IF($G$3="すべての作業","&lt;&gt;",$G$3)),0)
)
/IF($G$5="10aあたり",AH$8*10,1)),"")</f>
        <v/>
      </c>
      <c r="AI15" s="35" t="str">
        <f>IFERROR(IF(AI$7="","",
(
SUMIFS(IF($G$4="作業時間（hh:mm）",中間処理!$G:$G,中間処理!$I:$I),中間処理!$E:$E,AI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,中間処理!$B:$B,"予定",中間処理!$C:$C,"&gt;="&amp;$G$1,中間処理!$C:$C,"&lt;="&amp;$G$2,中間処理!$D:$D,IF($G$3="すべての作業","&lt;&gt;",$G$3)),0)
)
/IF($G$5="10aあたり",AI$8*10,1)),"")</f>
        <v/>
      </c>
      <c r="AJ15" s="35" t="str">
        <f>IFERROR(IF(AJ$7="","",
(
SUMIFS(IF($G$4="作業時間（hh:mm）",中間処理!$G:$G,中間処理!$I:$I),中間処理!$E:$E,AJ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,中間処理!$B:$B,"予定",中間処理!$C:$C,"&gt;="&amp;$G$1,中間処理!$C:$C,"&lt;="&amp;$G$2,中間処理!$D:$D,IF($G$3="すべての作業","&lt;&gt;",$G$3)),0)
)
/IF($G$5="10aあたり",AJ$8*10,1)),"")</f>
        <v/>
      </c>
      <c r="AK15" s="35" t="str">
        <f>IFERROR(IF(AK$7="","",
(
SUMIFS(IF($G$4="作業時間（hh:mm）",中間処理!$G:$G,中間処理!$I:$I),中間処理!$E:$E,AK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,中間処理!$B:$B,"予定",中間処理!$C:$C,"&gt;="&amp;$G$1,中間処理!$C:$C,"&lt;="&amp;$G$2,中間処理!$D:$D,IF($G$3="すべての作業","&lt;&gt;",$G$3)),0)
)
/IF($G$5="10aあたり",AK$8*10,1)),"")</f>
        <v/>
      </c>
      <c r="AL15" s="35" t="str">
        <f>IFERROR(IF(AL$7="","",
(
SUMIFS(IF($G$4="作業時間（hh:mm）",中間処理!$G:$G,中間処理!$I:$I),中間処理!$E:$E,AL$7,中間処理!$F:$F,$F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,中間処理!$B:$B,"予定",中間処理!$C:$C,"&gt;="&amp;$G$1,中間処理!$C:$C,"&lt;="&amp;$G$2,中間処理!$D:$D,IF($G$3="すべての作業","&lt;&gt;",$G$3)),0)
)
/IF($G$5="10aあたり",AL$8*10,1)),"")</f>
        <v/>
      </c>
    </row>
    <row r="16" spans="1:39">
      <c r="G16" s="13"/>
      <c r="H16" s="22" t="str">
        <f>IF(G16="","",
IF(G$4="作業時間（hh:mm）",SUM(I16:AL16),
IF(
COUNTIFS(単価情報!C:C,F16,単価情報!B:B,"作業者",単価情報!K:K,"&gt;="&amp;G$1,単価情報!J:J,"&lt;="&amp;G$2)
+COUNTIFS(単価情報!C:C,F16,単価情報!B:B,"作業者",単価情報!K:K,"",単価情報!J:J,"&lt;="&amp;G$2)=0,
"単価設定なし",SUM(I16:AL16))))</f>
        <v/>
      </c>
      <c r="I16" s="34" t="str">
        <f>IFERROR(IF(I$7="","",
(
SUMIFS(IF($G$4="作業時間（hh:mm）",中間処理!$G:$G,中間処理!$I:$I),中間処理!$E:$E,I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,中間処理!$B:$B,"予定",中間処理!$C:$C,"&gt;="&amp;$G$1,中間処理!$C:$C,"&lt;="&amp;$G$2,中間処理!$D:$D,IF($G$3="すべての作業","&lt;&gt;",$G$3)),0)
)
/IF($G$5="10aあたり",I$8*10,1)),"")</f>
        <v/>
      </c>
      <c r="J16" s="35" t="str">
        <f>IFERROR(IF(J$7="","",
(
SUMIFS(IF($G$4="作業時間（hh:mm）",中間処理!$G:$G,中間処理!$I:$I),中間処理!$E:$E,J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,中間処理!$B:$B,"予定",中間処理!$C:$C,"&gt;="&amp;$G$1,中間処理!$C:$C,"&lt;="&amp;$G$2,中間処理!$D:$D,IF($G$3="すべての作業","&lt;&gt;",$G$3)),0)
)
/IF($G$5="10aあたり",J$8*10,1)),"")</f>
        <v/>
      </c>
      <c r="K16" s="35" t="str">
        <f>IFERROR(IF(K$7="","",
(
SUMIFS(IF($G$4="作業時間（hh:mm）",中間処理!$G:$G,中間処理!$I:$I),中間処理!$E:$E,K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,中間処理!$B:$B,"予定",中間処理!$C:$C,"&gt;="&amp;$G$1,中間処理!$C:$C,"&lt;="&amp;$G$2,中間処理!$D:$D,IF($G$3="すべての作業","&lt;&gt;",$G$3)),0)
)
/IF($G$5="10aあたり",K$8*10,1)),"")</f>
        <v/>
      </c>
      <c r="L16" s="35" t="str">
        <f>IFERROR(IF(L$7="","",
(
SUMIFS(IF($G$4="作業時間（hh:mm）",中間処理!$G:$G,中間処理!$I:$I),中間処理!$E:$E,L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,中間処理!$B:$B,"予定",中間処理!$C:$C,"&gt;="&amp;$G$1,中間処理!$C:$C,"&lt;="&amp;$G$2,中間処理!$D:$D,IF($G$3="すべての作業","&lt;&gt;",$G$3)),0)
)
/IF($G$5="10aあたり",L$8*10,1)),"")</f>
        <v/>
      </c>
      <c r="M16" s="35" t="str">
        <f>IFERROR(IF(M$7="","",
(
SUMIFS(IF($G$4="作業時間（hh:mm）",中間処理!$G:$G,中間処理!$I:$I),中間処理!$E:$E,M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,中間処理!$B:$B,"予定",中間処理!$C:$C,"&gt;="&amp;$G$1,中間処理!$C:$C,"&lt;="&amp;$G$2,中間処理!$D:$D,IF($G$3="すべての作業","&lt;&gt;",$G$3)),0)
)
/IF($G$5="10aあたり",M$8*10,1)),"")</f>
        <v/>
      </c>
      <c r="N16" s="35" t="str">
        <f>IFERROR(IF(N$7="","",
(
SUMIFS(IF($G$4="作業時間（hh:mm）",中間処理!$G:$G,中間処理!$I:$I),中間処理!$E:$E,N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,中間処理!$B:$B,"予定",中間処理!$C:$C,"&gt;="&amp;$G$1,中間処理!$C:$C,"&lt;="&amp;$G$2,中間処理!$D:$D,IF($G$3="すべての作業","&lt;&gt;",$G$3)),0)
)
/IF($G$5="10aあたり",N$8*10,1)),"")</f>
        <v/>
      </c>
      <c r="O16" s="35" t="str">
        <f>IFERROR(IF(O$7="","",
(
SUMIFS(IF($G$4="作業時間（hh:mm）",中間処理!$G:$G,中間処理!$I:$I),中間処理!$E:$E,O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,中間処理!$B:$B,"予定",中間処理!$C:$C,"&gt;="&amp;$G$1,中間処理!$C:$C,"&lt;="&amp;$G$2,中間処理!$D:$D,IF($G$3="すべての作業","&lt;&gt;",$G$3)),0)
)
/IF($G$5="10aあたり",O$8*10,1)),"")</f>
        <v/>
      </c>
      <c r="P16" s="35" t="str">
        <f>IFERROR(IF(P$7="","",
(
SUMIFS(IF($G$4="作業時間（hh:mm）",中間処理!$G:$G,中間処理!$I:$I),中間処理!$E:$E,P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,中間処理!$B:$B,"予定",中間処理!$C:$C,"&gt;="&amp;$G$1,中間処理!$C:$C,"&lt;="&amp;$G$2,中間処理!$D:$D,IF($G$3="すべての作業","&lt;&gt;",$G$3)),0)
)
/IF($G$5="10aあたり",P$8*10,1)),"")</f>
        <v/>
      </c>
      <c r="Q16" s="35" t="str">
        <f>IFERROR(IF(Q$7="","",
(
SUMIFS(IF($G$4="作業時間（hh:mm）",中間処理!$G:$G,中間処理!$I:$I),中間処理!$E:$E,Q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,中間処理!$B:$B,"予定",中間処理!$C:$C,"&gt;="&amp;$G$1,中間処理!$C:$C,"&lt;="&amp;$G$2,中間処理!$D:$D,IF($G$3="すべての作業","&lt;&gt;",$G$3)),0)
)
/IF($G$5="10aあたり",Q$8*10,1)),"")</f>
        <v/>
      </c>
      <c r="R16" s="35" t="str">
        <f>IFERROR(IF(R$7="","",
(
SUMIFS(IF($G$4="作業時間（hh:mm）",中間処理!$G:$G,中間処理!$I:$I),中間処理!$E:$E,R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,中間処理!$B:$B,"予定",中間処理!$C:$C,"&gt;="&amp;$G$1,中間処理!$C:$C,"&lt;="&amp;$G$2,中間処理!$D:$D,IF($G$3="すべての作業","&lt;&gt;",$G$3)),0)
)
/IF($G$5="10aあたり",R$8*10,1)),"")</f>
        <v/>
      </c>
      <c r="S16" s="35" t="str">
        <f>IFERROR(IF(S$7="","",
(
SUMIFS(IF($G$4="作業時間（hh:mm）",中間処理!$G:$G,中間処理!$I:$I),中間処理!$E:$E,S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,中間処理!$B:$B,"予定",中間処理!$C:$C,"&gt;="&amp;$G$1,中間処理!$C:$C,"&lt;="&amp;$G$2,中間処理!$D:$D,IF($G$3="すべての作業","&lt;&gt;",$G$3)),0)
)
/IF($G$5="10aあたり",S$8*10,1)),"")</f>
        <v/>
      </c>
      <c r="T16" s="35" t="str">
        <f>IFERROR(IF(T$7="","",
(
SUMIFS(IF($G$4="作業時間（hh:mm）",中間処理!$G:$G,中間処理!$I:$I),中間処理!$E:$E,T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,中間処理!$B:$B,"予定",中間処理!$C:$C,"&gt;="&amp;$G$1,中間処理!$C:$C,"&lt;="&amp;$G$2,中間処理!$D:$D,IF($G$3="すべての作業","&lt;&gt;",$G$3)),0)
)
/IF($G$5="10aあたり",T$8*10,1)),"")</f>
        <v/>
      </c>
      <c r="U16" s="35" t="str">
        <f>IFERROR(IF(U$7="","",
(
SUMIFS(IF($G$4="作業時間（hh:mm）",中間処理!$G:$G,中間処理!$I:$I),中間処理!$E:$E,U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,中間処理!$B:$B,"予定",中間処理!$C:$C,"&gt;="&amp;$G$1,中間処理!$C:$C,"&lt;="&amp;$G$2,中間処理!$D:$D,IF($G$3="すべての作業","&lt;&gt;",$G$3)),0)
)
/IF($G$5="10aあたり",U$8*10,1)),"")</f>
        <v/>
      </c>
      <c r="V16" s="35" t="str">
        <f>IFERROR(IF(V$7="","",
(
SUMIFS(IF($G$4="作業時間（hh:mm）",中間処理!$G:$G,中間処理!$I:$I),中間処理!$E:$E,V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,中間処理!$B:$B,"予定",中間処理!$C:$C,"&gt;="&amp;$G$1,中間処理!$C:$C,"&lt;="&amp;$G$2,中間処理!$D:$D,IF($G$3="すべての作業","&lt;&gt;",$G$3)),0)
)
/IF($G$5="10aあたり",V$8*10,1)),"")</f>
        <v/>
      </c>
      <c r="W16" s="35" t="str">
        <f>IFERROR(IF(W$7="","",
(
SUMIFS(IF($G$4="作業時間（hh:mm）",中間処理!$G:$G,中間処理!$I:$I),中間処理!$E:$E,W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,中間処理!$B:$B,"予定",中間処理!$C:$C,"&gt;="&amp;$G$1,中間処理!$C:$C,"&lt;="&amp;$G$2,中間処理!$D:$D,IF($G$3="すべての作業","&lt;&gt;",$G$3)),0)
)
/IF($G$5="10aあたり",W$8*10,1)),"")</f>
        <v/>
      </c>
      <c r="X16" s="35" t="str">
        <f>IFERROR(IF(X$7="","",
(
SUMIFS(IF($G$4="作業時間（hh:mm）",中間処理!$G:$G,中間処理!$I:$I),中間処理!$E:$E,X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,中間処理!$B:$B,"予定",中間処理!$C:$C,"&gt;="&amp;$G$1,中間処理!$C:$C,"&lt;="&amp;$G$2,中間処理!$D:$D,IF($G$3="すべての作業","&lt;&gt;",$G$3)),0)
)
/IF($G$5="10aあたり",X$8*10,1)),"")</f>
        <v/>
      </c>
      <c r="Y16" s="35" t="str">
        <f>IFERROR(IF(Y$7="","",
(
SUMIFS(IF($G$4="作業時間（hh:mm）",中間処理!$G:$G,中間処理!$I:$I),中間処理!$E:$E,Y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,中間処理!$B:$B,"予定",中間処理!$C:$C,"&gt;="&amp;$G$1,中間処理!$C:$C,"&lt;="&amp;$G$2,中間処理!$D:$D,IF($G$3="すべての作業","&lt;&gt;",$G$3)),0)
)
/IF($G$5="10aあたり",Y$8*10,1)),"")</f>
        <v/>
      </c>
      <c r="Z16" s="35" t="str">
        <f>IFERROR(IF(Z$7="","",
(
SUMIFS(IF($G$4="作業時間（hh:mm）",中間処理!$G:$G,中間処理!$I:$I),中間処理!$E:$E,Z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,中間処理!$B:$B,"予定",中間処理!$C:$C,"&gt;="&amp;$G$1,中間処理!$C:$C,"&lt;="&amp;$G$2,中間処理!$D:$D,IF($G$3="すべての作業","&lt;&gt;",$G$3)),0)
)
/IF($G$5="10aあたり",Z$8*10,1)),"")</f>
        <v/>
      </c>
      <c r="AA16" s="35" t="str">
        <f>IFERROR(IF(AA$7="","",
(
SUMIFS(IF($G$4="作業時間（hh:mm）",中間処理!$G:$G,中間処理!$I:$I),中間処理!$E:$E,AA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,中間処理!$B:$B,"予定",中間処理!$C:$C,"&gt;="&amp;$G$1,中間処理!$C:$C,"&lt;="&amp;$G$2,中間処理!$D:$D,IF($G$3="すべての作業","&lt;&gt;",$G$3)),0)
)
/IF($G$5="10aあたり",AA$8*10,1)),"")</f>
        <v/>
      </c>
      <c r="AB16" s="35" t="str">
        <f>IFERROR(IF(AB$7="","",
(
SUMIFS(IF($G$4="作業時間（hh:mm）",中間処理!$G:$G,中間処理!$I:$I),中間処理!$E:$E,AB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,中間処理!$B:$B,"予定",中間処理!$C:$C,"&gt;="&amp;$G$1,中間処理!$C:$C,"&lt;="&amp;$G$2,中間処理!$D:$D,IF($G$3="すべての作業","&lt;&gt;",$G$3)),0)
)
/IF($G$5="10aあたり",AB$8*10,1)),"")</f>
        <v/>
      </c>
      <c r="AC16" s="35" t="str">
        <f>IFERROR(IF(AC$7="","",
(
SUMIFS(IF($G$4="作業時間（hh:mm）",中間処理!$G:$G,中間処理!$I:$I),中間処理!$E:$E,AC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,中間処理!$B:$B,"予定",中間処理!$C:$C,"&gt;="&amp;$G$1,中間処理!$C:$C,"&lt;="&amp;$G$2,中間処理!$D:$D,IF($G$3="すべての作業","&lt;&gt;",$G$3)),0)
)
/IF($G$5="10aあたり",AC$8*10,1)),"")</f>
        <v/>
      </c>
      <c r="AD16" s="35" t="str">
        <f>IFERROR(IF(AD$7="","",
(
SUMIFS(IF($G$4="作業時間（hh:mm）",中間処理!$G:$G,中間処理!$I:$I),中間処理!$E:$E,AD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,中間処理!$B:$B,"予定",中間処理!$C:$C,"&gt;="&amp;$G$1,中間処理!$C:$C,"&lt;="&amp;$G$2,中間処理!$D:$D,IF($G$3="すべての作業","&lt;&gt;",$G$3)),0)
)
/IF($G$5="10aあたり",AD$8*10,1)),"")</f>
        <v/>
      </c>
      <c r="AE16" s="35" t="str">
        <f>IFERROR(IF(AE$7="","",
(
SUMIFS(IF($G$4="作業時間（hh:mm）",中間処理!$G:$G,中間処理!$I:$I),中間処理!$E:$E,AE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,中間処理!$B:$B,"予定",中間処理!$C:$C,"&gt;="&amp;$G$1,中間処理!$C:$C,"&lt;="&amp;$G$2,中間処理!$D:$D,IF($G$3="すべての作業","&lt;&gt;",$G$3)),0)
)
/IF($G$5="10aあたり",AE$8*10,1)),"")</f>
        <v/>
      </c>
      <c r="AF16" s="35" t="str">
        <f>IFERROR(IF(AF$7="","",
(
SUMIFS(IF($G$4="作業時間（hh:mm）",中間処理!$G:$G,中間処理!$I:$I),中間処理!$E:$E,AF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,中間処理!$B:$B,"予定",中間処理!$C:$C,"&gt;="&amp;$G$1,中間処理!$C:$C,"&lt;="&amp;$G$2,中間処理!$D:$D,IF($G$3="すべての作業","&lt;&gt;",$G$3)),0)
)
/IF($G$5="10aあたり",AF$8*10,1)),"")</f>
        <v/>
      </c>
      <c r="AG16" s="35" t="str">
        <f>IFERROR(IF(AG$7="","",
(
SUMIFS(IF($G$4="作業時間（hh:mm）",中間処理!$G:$G,中間処理!$I:$I),中間処理!$E:$E,AG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,中間処理!$B:$B,"予定",中間処理!$C:$C,"&gt;="&amp;$G$1,中間処理!$C:$C,"&lt;="&amp;$G$2,中間処理!$D:$D,IF($G$3="すべての作業","&lt;&gt;",$G$3)),0)
)
/IF($G$5="10aあたり",AG$8*10,1)),"")</f>
        <v/>
      </c>
      <c r="AH16" s="35" t="str">
        <f>IFERROR(IF(AH$7="","",
(
SUMIFS(IF($G$4="作業時間（hh:mm）",中間処理!$G:$G,中間処理!$I:$I),中間処理!$E:$E,AH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,中間処理!$B:$B,"予定",中間処理!$C:$C,"&gt;="&amp;$G$1,中間処理!$C:$C,"&lt;="&amp;$G$2,中間処理!$D:$D,IF($G$3="すべての作業","&lt;&gt;",$G$3)),0)
)
/IF($G$5="10aあたり",AH$8*10,1)),"")</f>
        <v/>
      </c>
      <c r="AI16" s="35" t="str">
        <f>IFERROR(IF(AI$7="","",
(
SUMIFS(IF($G$4="作業時間（hh:mm）",中間処理!$G:$G,中間処理!$I:$I),中間処理!$E:$E,AI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,中間処理!$B:$B,"予定",中間処理!$C:$C,"&gt;="&amp;$G$1,中間処理!$C:$C,"&lt;="&amp;$G$2,中間処理!$D:$D,IF($G$3="すべての作業","&lt;&gt;",$G$3)),0)
)
/IF($G$5="10aあたり",AI$8*10,1)),"")</f>
        <v/>
      </c>
      <c r="AJ16" s="35" t="str">
        <f>IFERROR(IF(AJ$7="","",
(
SUMIFS(IF($G$4="作業時間（hh:mm）",中間処理!$G:$G,中間処理!$I:$I),中間処理!$E:$E,AJ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,中間処理!$B:$B,"予定",中間処理!$C:$C,"&gt;="&amp;$G$1,中間処理!$C:$C,"&lt;="&amp;$G$2,中間処理!$D:$D,IF($G$3="すべての作業","&lt;&gt;",$G$3)),0)
)
/IF($G$5="10aあたり",AJ$8*10,1)),"")</f>
        <v/>
      </c>
      <c r="AK16" s="35" t="str">
        <f>IFERROR(IF(AK$7="","",
(
SUMIFS(IF($G$4="作業時間（hh:mm）",中間処理!$G:$G,中間処理!$I:$I),中間処理!$E:$E,AK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,中間処理!$B:$B,"予定",中間処理!$C:$C,"&gt;="&amp;$G$1,中間処理!$C:$C,"&lt;="&amp;$G$2,中間処理!$D:$D,IF($G$3="すべての作業","&lt;&gt;",$G$3)),0)
)
/IF($G$5="10aあたり",AK$8*10,1)),"")</f>
        <v/>
      </c>
      <c r="AL16" s="35" t="str">
        <f>IFERROR(IF(AL$7="","",
(
SUMIFS(IF($G$4="作業時間（hh:mm）",中間処理!$G:$G,中間処理!$I:$I),中間処理!$E:$E,AL$7,中間処理!$F:$F,$F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,中間処理!$B:$B,"予定",中間処理!$C:$C,"&gt;="&amp;$G$1,中間処理!$C:$C,"&lt;="&amp;$G$2,中間処理!$D:$D,IF($G$3="すべての作業","&lt;&gt;",$G$3)),0)
)
/IF($G$5="10aあたり",AL$8*10,1)),"")</f>
        <v/>
      </c>
    </row>
    <row r="17" spans="7:38">
      <c r="G17" s="13"/>
      <c r="H17" s="22" t="str">
        <f>IF(G17="","",
IF(G$4="作業時間（hh:mm）",SUM(I17:AL17),
IF(
COUNTIFS(単価情報!C:C,F17,単価情報!B:B,"作業者",単価情報!K:K,"&gt;="&amp;G$1,単価情報!J:J,"&lt;="&amp;G$2)
+COUNTIFS(単価情報!C:C,F17,単価情報!B:B,"作業者",単価情報!K:K,"",単価情報!J:J,"&lt;="&amp;G$2)=0,
"単価設定なし",SUM(I17:AL17))))</f>
        <v/>
      </c>
      <c r="I17" s="34" t="str">
        <f>IFERROR(IF(I$7="","",
(
SUMIFS(IF($G$4="作業時間（hh:mm）",中間処理!$G:$G,中間処理!$I:$I),中間処理!$E:$E,I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,中間処理!$B:$B,"予定",中間処理!$C:$C,"&gt;="&amp;$G$1,中間処理!$C:$C,"&lt;="&amp;$G$2,中間処理!$D:$D,IF($G$3="すべての作業","&lt;&gt;",$G$3)),0)
)
/IF($G$5="10aあたり",I$8*10,1)),"")</f>
        <v/>
      </c>
      <c r="J17" s="35" t="str">
        <f>IFERROR(IF(J$7="","",
(
SUMIFS(IF($G$4="作業時間（hh:mm）",中間処理!$G:$G,中間処理!$I:$I),中間処理!$E:$E,J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,中間処理!$B:$B,"予定",中間処理!$C:$C,"&gt;="&amp;$G$1,中間処理!$C:$C,"&lt;="&amp;$G$2,中間処理!$D:$D,IF($G$3="すべての作業","&lt;&gt;",$G$3)),0)
)
/IF($G$5="10aあたり",J$8*10,1)),"")</f>
        <v/>
      </c>
      <c r="K17" s="35" t="str">
        <f>IFERROR(IF(K$7="","",
(
SUMIFS(IF($G$4="作業時間（hh:mm）",中間処理!$G:$G,中間処理!$I:$I),中間処理!$E:$E,K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,中間処理!$B:$B,"予定",中間処理!$C:$C,"&gt;="&amp;$G$1,中間処理!$C:$C,"&lt;="&amp;$G$2,中間処理!$D:$D,IF($G$3="すべての作業","&lt;&gt;",$G$3)),0)
)
/IF($G$5="10aあたり",K$8*10,1)),"")</f>
        <v/>
      </c>
      <c r="L17" s="35" t="str">
        <f>IFERROR(IF(L$7="","",
(
SUMIFS(IF($G$4="作業時間（hh:mm）",中間処理!$G:$G,中間処理!$I:$I),中間処理!$E:$E,L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,中間処理!$B:$B,"予定",中間処理!$C:$C,"&gt;="&amp;$G$1,中間処理!$C:$C,"&lt;="&amp;$G$2,中間処理!$D:$D,IF($G$3="すべての作業","&lt;&gt;",$G$3)),0)
)
/IF($G$5="10aあたり",L$8*10,1)),"")</f>
        <v/>
      </c>
      <c r="M17" s="35" t="str">
        <f>IFERROR(IF(M$7="","",
(
SUMIFS(IF($G$4="作業時間（hh:mm）",中間処理!$G:$G,中間処理!$I:$I),中間処理!$E:$E,M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,中間処理!$B:$B,"予定",中間処理!$C:$C,"&gt;="&amp;$G$1,中間処理!$C:$C,"&lt;="&amp;$G$2,中間処理!$D:$D,IF($G$3="すべての作業","&lt;&gt;",$G$3)),0)
)
/IF($G$5="10aあたり",M$8*10,1)),"")</f>
        <v/>
      </c>
      <c r="N17" s="35" t="str">
        <f>IFERROR(IF(N$7="","",
(
SUMIFS(IF($G$4="作業時間（hh:mm）",中間処理!$G:$G,中間処理!$I:$I),中間処理!$E:$E,N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,中間処理!$B:$B,"予定",中間処理!$C:$C,"&gt;="&amp;$G$1,中間処理!$C:$C,"&lt;="&amp;$G$2,中間処理!$D:$D,IF($G$3="すべての作業","&lt;&gt;",$G$3)),0)
)
/IF($G$5="10aあたり",N$8*10,1)),"")</f>
        <v/>
      </c>
      <c r="O17" s="35" t="str">
        <f>IFERROR(IF(O$7="","",
(
SUMIFS(IF($G$4="作業時間（hh:mm）",中間処理!$G:$G,中間処理!$I:$I),中間処理!$E:$E,O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,中間処理!$B:$B,"予定",中間処理!$C:$C,"&gt;="&amp;$G$1,中間処理!$C:$C,"&lt;="&amp;$G$2,中間処理!$D:$D,IF($G$3="すべての作業","&lt;&gt;",$G$3)),0)
)
/IF($G$5="10aあたり",O$8*10,1)),"")</f>
        <v/>
      </c>
      <c r="P17" s="35" t="str">
        <f>IFERROR(IF(P$7="","",
(
SUMIFS(IF($G$4="作業時間（hh:mm）",中間処理!$G:$G,中間処理!$I:$I),中間処理!$E:$E,P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,中間処理!$B:$B,"予定",中間処理!$C:$C,"&gt;="&amp;$G$1,中間処理!$C:$C,"&lt;="&amp;$G$2,中間処理!$D:$D,IF($G$3="すべての作業","&lt;&gt;",$G$3)),0)
)
/IF($G$5="10aあたり",P$8*10,1)),"")</f>
        <v/>
      </c>
      <c r="Q17" s="35" t="str">
        <f>IFERROR(IF(Q$7="","",
(
SUMIFS(IF($G$4="作業時間（hh:mm）",中間処理!$G:$G,中間処理!$I:$I),中間処理!$E:$E,Q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,中間処理!$B:$B,"予定",中間処理!$C:$C,"&gt;="&amp;$G$1,中間処理!$C:$C,"&lt;="&amp;$G$2,中間処理!$D:$D,IF($G$3="すべての作業","&lt;&gt;",$G$3)),0)
)
/IF($G$5="10aあたり",Q$8*10,1)),"")</f>
        <v/>
      </c>
      <c r="R17" s="35" t="str">
        <f>IFERROR(IF(R$7="","",
(
SUMIFS(IF($G$4="作業時間（hh:mm）",中間処理!$G:$G,中間処理!$I:$I),中間処理!$E:$E,R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,中間処理!$B:$B,"予定",中間処理!$C:$C,"&gt;="&amp;$G$1,中間処理!$C:$C,"&lt;="&amp;$G$2,中間処理!$D:$D,IF($G$3="すべての作業","&lt;&gt;",$G$3)),0)
)
/IF($G$5="10aあたり",R$8*10,1)),"")</f>
        <v/>
      </c>
      <c r="S17" s="35" t="str">
        <f>IFERROR(IF(S$7="","",
(
SUMIFS(IF($G$4="作業時間（hh:mm）",中間処理!$G:$G,中間処理!$I:$I),中間処理!$E:$E,S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,中間処理!$B:$B,"予定",中間処理!$C:$C,"&gt;="&amp;$G$1,中間処理!$C:$C,"&lt;="&amp;$G$2,中間処理!$D:$D,IF($G$3="すべての作業","&lt;&gt;",$G$3)),0)
)
/IF($G$5="10aあたり",S$8*10,1)),"")</f>
        <v/>
      </c>
      <c r="T17" s="35" t="str">
        <f>IFERROR(IF(T$7="","",
(
SUMIFS(IF($G$4="作業時間（hh:mm）",中間処理!$G:$G,中間処理!$I:$I),中間処理!$E:$E,T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,中間処理!$B:$B,"予定",中間処理!$C:$C,"&gt;="&amp;$G$1,中間処理!$C:$C,"&lt;="&amp;$G$2,中間処理!$D:$D,IF($G$3="すべての作業","&lt;&gt;",$G$3)),0)
)
/IF($G$5="10aあたり",T$8*10,1)),"")</f>
        <v/>
      </c>
      <c r="U17" s="35" t="str">
        <f>IFERROR(IF(U$7="","",
(
SUMIFS(IF($G$4="作業時間（hh:mm）",中間処理!$G:$G,中間処理!$I:$I),中間処理!$E:$E,U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,中間処理!$B:$B,"予定",中間処理!$C:$C,"&gt;="&amp;$G$1,中間処理!$C:$C,"&lt;="&amp;$G$2,中間処理!$D:$D,IF($G$3="すべての作業","&lt;&gt;",$G$3)),0)
)
/IF($G$5="10aあたり",U$8*10,1)),"")</f>
        <v/>
      </c>
      <c r="V17" s="35" t="str">
        <f>IFERROR(IF(V$7="","",
(
SUMIFS(IF($G$4="作業時間（hh:mm）",中間処理!$G:$G,中間処理!$I:$I),中間処理!$E:$E,V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,中間処理!$B:$B,"予定",中間処理!$C:$C,"&gt;="&amp;$G$1,中間処理!$C:$C,"&lt;="&amp;$G$2,中間処理!$D:$D,IF($G$3="すべての作業","&lt;&gt;",$G$3)),0)
)
/IF($G$5="10aあたり",V$8*10,1)),"")</f>
        <v/>
      </c>
      <c r="W17" s="35" t="str">
        <f>IFERROR(IF(W$7="","",
(
SUMIFS(IF($G$4="作業時間（hh:mm）",中間処理!$G:$G,中間処理!$I:$I),中間処理!$E:$E,W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,中間処理!$B:$B,"予定",中間処理!$C:$C,"&gt;="&amp;$G$1,中間処理!$C:$C,"&lt;="&amp;$G$2,中間処理!$D:$D,IF($G$3="すべての作業","&lt;&gt;",$G$3)),0)
)
/IF($G$5="10aあたり",W$8*10,1)),"")</f>
        <v/>
      </c>
      <c r="X17" s="35" t="str">
        <f>IFERROR(IF(X$7="","",
(
SUMIFS(IF($G$4="作業時間（hh:mm）",中間処理!$G:$G,中間処理!$I:$I),中間処理!$E:$E,X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,中間処理!$B:$B,"予定",中間処理!$C:$C,"&gt;="&amp;$G$1,中間処理!$C:$C,"&lt;="&amp;$G$2,中間処理!$D:$D,IF($G$3="すべての作業","&lt;&gt;",$G$3)),0)
)
/IF($G$5="10aあたり",X$8*10,1)),"")</f>
        <v/>
      </c>
      <c r="Y17" s="35" t="str">
        <f>IFERROR(IF(Y$7="","",
(
SUMIFS(IF($G$4="作業時間（hh:mm）",中間処理!$G:$G,中間処理!$I:$I),中間処理!$E:$E,Y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,中間処理!$B:$B,"予定",中間処理!$C:$C,"&gt;="&amp;$G$1,中間処理!$C:$C,"&lt;="&amp;$G$2,中間処理!$D:$D,IF($G$3="すべての作業","&lt;&gt;",$G$3)),0)
)
/IF($G$5="10aあたり",Y$8*10,1)),"")</f>
        <v/>
      </c>
      <c r="Z17" s="35" t="str">
        <f>IFERROR(IF(Z$7="","",
(
SUMIFS(IF($G$4="作業時間（hh:mm）",中間処理!$G:$G,中間処理!$I:$I),中間処理!$E:$E,Z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,中間処理!$B:$B,"予定",中間処理!$C:$C,"&gt;="&amp;$G$1,中間処理!$C:$C,"&lt;="&amp;$G$2,中間処理!$D:$D,IF($G$3="すべての作業","&lt;&gt;",$G$3)),0)
)
/IF($G$5="10aあたり",Z$8*10,1)),"")</f>
        <v/>
      </c>
      <c r="AA17" s="35" t="str">
        <f>IFERROR(IF(AA$7="","",
(
SUMIFS(IF($G$4="作業時間（hh:mm）",中間処理!$G:$G,中間処理!$I:$I),中間処理!$E:$E,AA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,中間処理!$B:$B,"予定",中間処理!$C:$C,"&gt;="&amp;$G$1,中間処理!$C:$C,"&lt;="&amp;$G$2,中間処理!$D:$D,IF($G$3="すべての作業","&lt;&gt;",$G$3)),0)
)
/IF($G$5="10aあたり",AA$8*10,1)),"")</f>
        <v/>
      </c>
      <c r="AB17" s="35" t="str">
        <f>IFERROR(IF(AB$7="","",
(
SUMIFS(IF($G$4="作業時間（hh:mm）",中間処理!$G:$G,中間処理!$I:$I),中間処理!$E:$E,AB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,中間処理!$B:$B,"予定",中間処理!$C:$C,"&gt;="&amp;$G$1,中間処理!$C:$C,"&lt;="&amp;$G$2,中間処理!$D:$D,IF($G$3="すべての作業","&lt;&gt;",$G$3)),0)
)
/IF($G$5="10aあたり",AB$8*10,1)),"")</f>
        <v/>
      </c>
      <c r="AC17" s="35" t="str">
        <f>IFERROR(IF(AC$7="","",
(
SUMIFS(IF($G$4="作業時間（hh:mm）",中間処理!$G:$G,中間処理!$I:$I),中間処理!$E:$E,AC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,中間処理!$B:$B,"予定",中間処理!$C:$C,"&gt;="&amp;$G$1,中間処理!$C:$C,"&lt;="&amp;$G$2,中間処理!$D:$D,IF($G$3="すべての作業","&lt;&gt;",$G$3)),0)
)
/IF($G$5="10aあたり",AC$8*10,1)),"")</f>
        <v/>
      </c>
      <c r="AD17" s="35" t="str">
        <f>IFERROR(IF(AD$7="","",
(
SUMIFS(IF($G$4="作業時間（hh:mm）",中間処理!$G:$G,中間処理!$I:$I),中間処理!$E:$E,AD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,中間処理!$B:$B,"予定",中間処理!$C:$C,"&gt;="&amp;$G$1,中間処理!$C:$C,"&lt;="&amp;$G$2,中間処理!$D:$D,IF($G$3="すべての作業","&lt;&gt;",$G$3)),0)
)
/IF($G$5="10aあたり",AD$8*10,1)),"")</f>
        <v/>
      </c>
      <c r="AE17" s="35" t="str">
        <f>IFERROR(IF(AE$7="","",
(
SUMIFS(IF($G$4="作業時間（hh:mm）",中間処理!$G:$G,中間処理!$I:$I),中間処理!$E:$E,AE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,中間処理!$B:$B,"予定",中間処理!$C:$C,"&gt;="&amp;$G$1,中間処理!$C:$C,"&lt;="&amp;$G$2,中間処理!$D:$D,IF($G$3="すべての作業","&lt;&gt;",$G$3)),0)
)
/IF($G$5="10aあたり",AE$8*10,1)),"")</f>
        <v/>
      </c>
      <c r="AF17" s="35" t="str">
        <f>IFERROR(IF(AF$7="","",
(
SUMIFS(IF($G$4="作業時間（hh:mm）",中間処理!$G:$G,中間処理!$I:$I),中間処理!$E:$E,AF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,中間処理!$B:$B,"予定",中間処理!$C:$C,"&gt;="&amp;$G$1,中間処理!$C:$C,"&lt;="&amp;$G$2,中間処理!$D:$D,IF($G$3="すべての作業","&lt;&gt;",$G$3)),0)
)
/IF($G$5="10aあたり",AF$8*10,1)),"")</f>
        <v/>
      </c>
      <c r="AG17" s="35" t="str">
        <f>IFERROR(IF(AG$7="","",
(
SUMIFS(IF($G$4="作業時間（hh:mm）",中間処理!$G:$G,中間処理!$I:$I),中間処理!$E:$E,AG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,中間処理!$B:$B,"予定",中間処理!$C:$C,"&gt;="&amp;$G$1,中間処理!$C:$C,"&lt;="&amp;$G$2,中間処理!$D:$D,IF($G$3="すべての作業","&lt;&gt;",$G$3)),0)
)
/IF($G$5="10aあたり",AG$8*10,1)),"")</f>
        <v/>
      </c>
      <c r="AH17" s="35" t="str">
        <f>IFERROR(IF(AH$7="","",
(
SUMIFS(IF($G$4="作業時間（hh:mm）",中間処理!$G:$G,中間処理!$I:$I),中間処理!$E:$E,AH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,中間処理!$B:$B,"予定",中間処理!$C:$C,"&gt;="&amp;$G$1,中間処理!$C:$C,"&lt;="&amp;$G$2,中間処理!$D:$D,IF($G$3="すべての作業","&lt;&gt;",$G$3)),0)
)
/IF($G$5="10aあたり",AH$8*10,1)),"")</f>
        <v/>
      </c>
      <c r="AI17" s="35" t="str">
        <f>IFERROR(IF(AI$7="","",
(
SUMIFS(IF($G$4="作業時間（hh:mm）",中間処理!$G:$G,中間処理!$I:$I),中間処理!$E:$E,AI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,中間処理!$B:$B,"予定",中間処理!$C:$C,"&gt;="&amp;$G$1,中間処理!$C:$C,"&lt;="&amp;$G$2,中間処理!$D:$D,IF($G$3="すべての作業","&lt;&gt;",$G$3)),0)
)
/IF($G$5="10aあたり",AI$8*10,1)),"")</f>
        <v/>
      </c>
      <c r="AJ17" s="35" t="str">
        <f>IFERROR(IF(AJ$7="","",
(
SUMIFS(IF($G$4="作業時間（hh:mm）",中間処理!$G:$G,中間処理!$I:$I),中間処理!$E:$E,AJ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,中間処理!$B:$B,"予定",中間処理!$C:$C,"&gt;="&amp;$G$1,中間処理!$C:$C,"&lt;="&amp;$G$2,中間処理!$D:$D,IF($G$3="すべての作業","&lt;&gt;",$G$3)),0)
)
/IF($G$5="10aあたり",AJ$8*10,1)),"")</f>
        <v/>
      </c>
      <c r="AK17" s="35" t="str">
        <f>IFERROR(IF(AK$7="","",
(
SUMIFS(IF($G$4="作業時間（hh:mm）",中間処理!$G:$G,中間処理!$I:$I),中間処理!$E:$E,AK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,中間処理!$B:$B,"予定",中間処理!$C:$C,"&gt;="&amp;$G$1,中間処理!$C:$C,"&lt;="&amp;$G$2,中間処理!$D:$D,IF($G$3="すべての作業","&lt;&gt;",$G$3)),0)
)
/IF($G$5="10aあたり",AK$8*10,1)),"")</f>
        <v/>
      </c>
      <c r="AL17" s="35" t="str">
        <f>IFERROR(IF(AL$7="","",
(
SUMIFS(IF($G$4="作業時間（hh:mm）",中間処理!$G:$G,中間処理!$I:$I),中間処理!$E:$E,AL$7,中間処理!$F:$F,$F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,中間処理!$B:$B,"予定",中間処理!$C:$C,"&gt;="&amp;$G$1,中間処理!$C:$C,"&lt;="&amp;$G$2,中間処理!$D:$D,IF($G$3="すべての作業","&lt;&gt;",$G$3)),0)
)
/IF($G$5="10aあたり",AL$8*10,1)),"")</f>
        <v/>
      </c>
    </row>
    <row r="18" spans="7:38">
      <c r="G18" s="13"/>
      <c r="H18" s="22" t="str">
        <f>IF(G18="","",
IF(G$4="作業時間（hh:mm）",SUM(I18:AL18),
IF(
COUNTIFS(単価情報!C:C,F18,単価情報!B:B,"作業者",単価情報!K:K,"&gt;="&amp;G$1,単価情報!J:J,"&lt;="&amp;G$2)
+COUNTIFS(単価情報!C:C,F18,単価情報!B:B,"作業者",単価情報!K:K,"",単価情報!J:J,"&lt;="&amp;G$2)=0,
"単価設定なし",SUM(I18:AL18))))</f>
        <v/>
      </c>
      <c r="I18" s="34" t="str">
        <f>IFERROR(IF(I$7="","",
(
SUMIFS(IF($G$4="作業時間（hh:mm）",中間処理!$G:$G,中間処理!$I:$I),中間処理!$E:$E,I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,中間処理!$B:$B,"予定",中間処理!$C:$C,"&gt;="&amp;$G$1,中間処理!$C:$C,"&lt;="&amp;$G$2,中間処理!$D:$D,IF($G$3="すべての作業","&lt;&gt;",$G$3)),0)
)
/IF($G$5="10aあたり",I$8*10,1)),"")</f>
        <v/>
      </c>
      <c r="J18" s="35" t="str">
        <f>IFERROR(IF(J$7="","",
(
SUMIFS(IF($G$4="作業時間（hh:mm）",中間処理!$G:$G,中間処理!$I:$I),中間処理!$E:$E,J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,中間処理!$B:$B,"予定",中間処理!$C:$C,"&gt;="&amp;$G$1,中間処理!$C:$C,"&lt;="&amp;$G$2,中間処理!$D:$D,IF($G$3="すべての作業","&lt;&gt;",$G$3)),0)
)
/IF($G$5="10aあたり",J$8*10,1)),"")</f>
        <v/>
      </c>
      <c r="K18" s="35" t="str">
        <f>IFERROR(IF(K$7="","",
(
SUMIFS(IF($G$4="作業時間（hh:mm）",中間処理!$G:$G,中間処理!$I:$I),中間処理!$E:$E,K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,中間処理!$B:$B,"予定",中間処理!$C:$C,"&gt;="&amp;$G$1,中間処理!$C:$C,"&lt;="&amp;$G$2,中間処理!$D:$D,IF($G$3="すべての作業","&lt;&gt;",$G$3)),0)
)
/IF($G$5="10aあたり",K$8*10,1)),"")</f>
        <v/>
      </c>
      <c r="L18" s="35" t="str">
        <f>IFERROR(IF(L$7="","",
(
SUMIFS(IF($G$4="作業時間（hh:mm）",中間処理!$G:$G,中間処理!$I:$I),中間処理!$E:$E,L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,中間処理!$B:$B,"予定",中間処理!$C:$C,"&gt;="&amp;$G$1,中間処理!$C:$C,"&lt;="&amp;$G$2,中間処理!$D:$D,IF($G$3="すべての作業","&lt;&gt;",$G$3)),0)
)
/IF($G$5="10aあたり",L$8*10,1)),"")</f>
        <v/>
      </c>
      <c r="M18" s="35" t="str">
        <f>IFERROR(IF(M$7="","",
(
SUMIFS(IF($G$4="作業時間（hh:mm）",中間処理!$G:$G,中間処理!$I:$I),中間処理!$E:$E,M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,中間処理!$B:$B,"予定",中間処理!$C:$C,"&gt;="&amp;$G$1,中間処理!$C:$C,"&lt;="&amp;$G$2,中間処理!$D:$D,IF($G$3="すべての作業","&lt;&gt;",$G$3)),0)
)
/IF($G$5="10aあたり",M$8*10,1)),"")</f>
        <v/>
      </c>
      <c r="N18" s="35" t="str">
        <f>IFERROR(IF(N$7="","",
(
SUMIFS(IF($G$4="作業時間（hh:mm）",中間処理!$G:$G,中間処理!$I:$I),中間処理!$E:$E,N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,中間処理!$B:$B,"予定",中間処理!$C:$C,"&gt;="&amp;$G$1,中間処理!$C:$C,"&lt;="&amp;$G$2,中間処理!$D:$D,IF($G$3="すべての作業","&lt;&gt;",$G$3)),0)
)
/IF($G$5="10aあたり",N$8*10,1)),"")</f>
        <v/>
      </c>
      <c r="O18" s="35" t="str">
        <f>IFERROR(IF(O$7="","",
(
SUMIFS(IF($G$4="作業時間（hh:mm）",中間処理!$G:$G,中間処理!$I:$I),中間処理!$E:$E,O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,中間処理!$B:$B,"予定",中間処理!$C:$C,"&gt;="&amp;$G$1,中間処理!$C:$C,"&lt;="&amp;$G$2,中間処理!$D:$D,IF($G$3="すべての作業","&lt;&gt;",$G$3)),0)
)
/IF($G$5="10aあたり",O$8*10,1)),"")</f>
        <v/>
      </c>
      <c r="P18" s="35" t="str">
        <f>IFERROR(IF(P$7="","",
(
SUMIFS(IF($G$4="作業時間（hh:mm）",中間処理!$G:$G,中間処理!$I:$I),中間処理!$E:$E,P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,中間処理!$B:$B,"予定",中間処理!$C:$C,"&gt;="&amp;$G$1,中間処理!$C:$C,"&lt;="&amp;$G$2,中間処理!$D:$D,IF($G$3="すべての作業","&lt;&gt;",$G$3)),0)
)
/IF($G$5="10aあたり",P$8*10,1)),"")</f>
        <v/>
      </c>
      <c r="Q18" s="35" t="str">
        <f>IFERROR(IF(Q$7="","",
(
SUMIFS(IF($G$4="作業時間（hh:mm）",中間処理!$G:$G,中間処理!$I:$I),中間処理!$E:$E,Q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,中間処理!$B:$B,"予定",中間処理!$C:$C,"&gt;="&amp;$G$1,中間処理!$C:$C,"&lt;="&amp;$G$2,中間処理!$D:$D,IF($G$3="すべての作業","&lt;&gt;",$G$3)),0)
)
/IF($G$5="10aあたり",Q$8*10,1)),"")</f>
        <v/>
      </c>
      <c r="R18" s="35" t="str">
        <f>IFERROR(IF(R$7="","",
(
SUMIFS(IF($G$4="作業時間（hh:mm）",中間処理!$G:$G,中間処理!$I:$I),中間処理!$E:$E,R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,中間処理!$B:$B,"予定",中間処理!$C:$C,"&gt;="&amp;$G$1,中間処理!$C:$C,"&lt;="&amp;$G$2,中間処理!$D:$D,IF($G$3="すべての作業","&lt;&gt;",$G$3)),0)
)
/IF($G$5="10aあたり",R$8*10,1)),"")</f>
        <v/>
      </c>
      <c r="S18" s="35" t="str">
        <f>IFERROR(IF(S$7="","",
(
SUMIFS(IF($G$4="作業時間（hh:mm）",中間処理!$G:$G,中間処理!$I:$I),中間処理!$E:$E,S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,中間処理!$B:$B,"予定",中間処理!$C:$C,"&gt;="&amp;$G$1,中間処理!$C:$C,"&lt;="&amp;$G$2,中間処理!$D:$D,IF($G$3="すべての作業","&lt;&gt;",$G$3)),0)
)
/IF($G$5="10aあたり",S$8*10,1)),"")</f>
        <v/>
      </c>
      <c r="T18" s="35" t="str">
        <f>IFERROR(IF(T$7="","",
(
SUMIFS(IF($G$4="作業時間（hh:mm）",中間処理!$G:$G,中間処理!$I:$I),中間処理!$E:$E,T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,中間処理!$B:$B,"予定",中間処理!$C:$C,"&gt;="&amp;$G$1,中間処理!$C:$C,"&lt;="&amp;$G$2,中間処理!$D:$D,IF($G$3="すべての作業","&lt;&gt;",$G$3)),0)
)
/IF($G$5="10aあたり",T$8*10,1)),"")</f>
        <v/>
      </c>
      <c r="U18" s="35" t="str">
        <f>IFERROR(IF(U$7="","",
(
SUMIFS(IF($G$4="作業時間（hh:mm）",中間処理!$G:$G,中間処理!$I:$I),中間処理!$E:$E,U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,中間処理!$B:$B,"予定",中間処理!$C:$C,"&gt;="&amp;$G$1,中間処理!$C:$C,"&lt;="&amp;$G$2,中間処理!$D:$D,IF($G$3="すべての作業","&lt;&gt;",$G$3)),0)
)
/IF($G$5="10aあたり",U$8*10,1)),"")</f>
        <v/>
      </c>
      <c r="V18" s="35" t="str">
        <f>IFERROR(IF(V$7="","",
(
SUMIFS(IF($G$4="作業時間（hh:mm）",中間処理!$G:$G,中間処理!$I:$I),中間処理!$E:$E,V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,中間処理!$B:$B,"予定",中間処理!$C:$C,"&gt;="&amp;$G$1,中間処理!$C:$C,"&lt;="&amp;$G$2,中間処理!$D:$D,IF($G$3="すべての作業","&lt;&gt;",$G$3)),0)
)
/IF($G$5="10aあたり",V$8*10,1)),"")</f>
        <v/>
      </c>
      <c r="W18" s="35" t="str">
        <f>IFERROR(IF(W$7="","",
(
SUMIFS(IF($G$4="作業時間（hh:mm）",中間処理!$G:$G,中間処理!$I:$I),中間処理!$E:$E,W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,中間処理!$B:$B,"予定",中間処理!$C:$C,"&gt;="&amp;$G$1,中間処理!$C:$C,"&lt;="&amp;$G$2,中間処理!$D:$D,IF($G$3="すべての作業","&lt;&gt;",$G$3)),0)
)
/IF($G$5="10aあたり",W$8*10,1)),"")</f>
        <v/>
      </c>
      <c r="X18" s="35" t="str">
        <f>IFERROR(IF(X$7="","",
(
SUMIFS(IF($G$4="作業時間（hh:mm）",中間処理!$G:$G,中間処理!$I:$I),中間処理!$E:$E,X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,中間処理!$B:$B,"予定",中間処理!$C:$C,"&gt;="&amp;$G$1,中間処理!$C:$C,"&lt;="&amp;$G$2,中間処理!$D:$D,IF($G$3="すべての作業","&lt;&gt;",$G$3)),0)
)
/IF($G$5="10aあたり",X$8*10,1)),"")</f>
        <v/>
      </c>
      <c r="Y18" s="35" t="str">
        <f>IFERROR(IF(Y$7="","",
(
SUMIFS(IF($G$4="作業時間（hh:mm）",中間処理!$G:$G,中間処理!$I:$I),中間処理!$E:$E,Y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,中間処理!$B:$B,"予定",中間処理!$C:$C,"&gt;="&amp;$G$1,中間処理!$C:$C,"&lt;="&amp;$G$2,中間処理!$D:$D,IF($G$3="すべての作業","&lt;&gt;",$G$3)),0)
)
/IF($G$5="10aあたり",Y$8*10,1)),"")</f>
        <v/>
      </c>
      <c r="Z18" s="35" t="str">
        <f>IFERROR(IF(Z$7="","",
(
SUMIFS(IF($G$4="作業時間（hh:mm）",中間処理!$G:$G,中間処理!$I:$I),中間処理!$E:$E,Z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,中間処理!$B:$B,"予定",中間処理!$C:$C,"&gt;="&amp;$G$1,中間処理!$C:$C,"&lt;="&amp;$G$2,中間処理!$D:$D,IF($G$3="すべての作業","&lt;&gt;",$G$3)),0)
)
/IF($G$5="10aあたり",Z$8*10,1)),"")</f>
        <v/>
      </c>
      <c r="AA18" s="35" t="str">
        <f>IFERROR(IF(AA$7="","",
(
SUMIFS(IF($G$4="作業時間（hh:mm）",中間処理!$G:$G,中間処理!$I:$I),中間処理!$E:$E,AA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,中間処理!$B:$B,"予定",中間処理!$C:$C,"&gt;="&amp;$G$1,中間処理!$C:$C,"&lt;="&amp;$G$2,中間処理!$D:$D,IF($G$3="すべての作業","&lt;&gt;",$G$3)),0)
)
/IF($G$5="10aあたり",AA$8*10,1)),"")</f>
        <v/>
      </c>
      <c r="AB18" s="35" t="str">
        <f>IFERROR(IF(AB$7="","",
(
SUMIFS(IF($G$4="作業時間（hh:mm）",中間処理!$G:$G,中間処理!$I:$I),中間処理!$E:$E,AB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,中間処理!$B:$B,"予定",中間処理!$C:$C,"&gt;="&amp;$G$1,中間処理!$C:$C,"&lt;="&amp;$G$2,中間処理!$D:$D,IF($G$3="すべての作業","&lt;&gt;",$G$3)),0)
)
/IF($G$5="10aあたり",AB$8*10,1)),"")</f>
        <v/>
      </c>
      <c r="AC18" s="35" t="str">
        <f>IFERROR(IF(AC$7="","",
(
SUMIFS(IF($G$4="作業時間（hh:mm）",中間処理!$G:$G,中間処理!$I:$I),中間処理!$E:$E,AC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,中間処理!$B:$B,"予定",中間処理!$C:$C,"&gt;="&amp;$G$1,中間処理!$C:$C,"&lt;="&amp;$G$2,中間処理!$D:$D,IF($G$3="すべての作業","&lt;&gt;",$G$3)),0)
)
/IF($G$5="10aあたり",AC$8*10,1)),"")</f>
        <v/>
      </c>
      <c r="AD18" s="35" t="str">
        <f>IFERROR(IF(AD$7="","",
(
SUMIFS(IF($G$4="作業時間（hh:mm）",中間処理!$G:$G,中間処理!$I:$I),中間処理!$E:$E,AD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,中間処理!$B:$B,"予定",中間処理!$C:$C,"&gt;="&amp;$G$1,中間処理!$C:$C,"&lt;="&amp;$G$2,中間処理!$D:$D,IF($G$3="すべての作業","&lt;&gt;",$G$3)),0)
)
/IF($G$5="10aあたり",AD$8*10,1)),"")</f>
        <v/>
      </c>
      <c r="AE18" s="35" t="str">
        <f>IFERROR(IF(AE$7="","",
(
SUMIFS(IF($G$4="作業時間（hh:mm）",中間処理!$G:$G,中間処理!$I:$I),中間処理!$E:$E,AE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,中間処理!$B:$B,"予定",中間処理!$C:$C,"&gt;="&amp;$G$1,中間処理!$C:$C,"&lt;="&amp;$G$2,中間処理!$D:$D,IF($G$3="すべての作業","&lt;&gt;",$G$3)),0)
)
/IF($G$5="10aあたり",AE$8*10,1)),"")</f>
        <v/>
      </c>
      <c r="AF18" s="35" t="str">
        <f>IFERROR(IF(AF$7="","",
(
SUMIFS(IF($G$4="作業時間（hh:mm）",中間処理!$G:$G,中間処理!$I:$I),中間処理!$E:$E,AF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,中間処理!$B:$B,"予定",中間処理!$C:$C,"&gt;="&amp;$G$1,中間処理!$C:$C,"&lt;="&amp;$G$2,中間処理!$D:$D,IF($G$3="すべての作業","&lt;&gt;",$G$3)),0)
)
/IF($G$5="10aあたり",AF$8*10,1)),"")</f>
        <v/>
      </c>
      <c r="AG18" s="35" t="str">
        <f>IFERROR(IF(AG$7="","",
(
SUMIFS(IF($G$4="作業時間（hh:mm）",中間処理!$G:$G,中間処理!$I:$I),中間処理!$E:$E,AG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,中間処理!$B:$B,"予定",中間処理!$C:$C,"&gt;="&amp;$G$1,中間処理!$C:$C,"&lt;="&amp;$G$2,中間処理!$D:$D,IF($G$3="すべての作業","&lt;&gt;",$G$3)),0)
)
/IF($G$5="10aあたり",AG$8*10,1)),"")</f>
        <v/>
      </c>
      <c r="AH18" s="35" t="str">
        <f>IFERROR(IF(AH$7="","",
(
SUMIFS(IF($G$4="作業時間（hh:mm）",中間処理!$G:$G,中間処理!$I:$I),中間処理!$E:$E,AH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,中間処理!$B:$B,"予定",中間処理!$C:$C,"&gt;="&amp;$G$1,中間処理!$C:$C,"&lt;="&amp;$G$2,中間処理!$D:$D,IF($G$3="すべての作業","&lt;&gt;",$G$3)),0)
)
/IF($G$5="10aあたり",AH$8*10,1)),"")</f>
        <v/>
      </c>
      <c r="AI18" s="35" t="str">
        <f>IFERROR(IF(AI$7="","",
(
SUMIFS(IF($G$4="作業時間（hh:mm）",中間処理!$G:$G,中間処理!$I:$I),中間処理!$E:$E,AI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,中間処理!$B:$B,"予定",中間処理!$C:$C,"&gt;="&amp;$G$1,中間処理!$C:$C,"&lt;="&amp;$G$2,中間処理!$D:$D,IF($G$3="すべての作業","&lt;&gt;",$G$3)),0)
)
/IF($G$5="10aあたり",AI$8*10,1)),"")</f>
        <v/>
      </c>
      <c r="AJ18" s="35" t="str">
        <f>IFERROR(IF(AJ$7="","",
(
SUMIFS(IF($G$4="作業時間（hh:mm）",中間処理!$G:$G,中間処理!$I:$I),中間処理!$E:$E,AJ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,中間処理!$B:$B,"予定",中間処理!$C:$C,"&gt;="&amp;$G$1,中間処理!$C:$C,"&lt;="&amp;$G$2,中間処理!$D:$D,IF($G$3="すべての作業","&lt;&gt;",$G$3)),0)
)
/IF($G$5="10aあたり",AJ$8*10,1)),"")</f>
        <v/>
      </c>
      <c r="AK18" s="35" t="str">
        <f>IFERROR(IF(AK$7="","",
(
SUMIFS(IF($G$4="作業時間（hh:mm）",中間処理!$G:$G,中間処理!$I:$I),中間処理!$E:$E,AK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,中間処理!$B:$B,"予定",中間処理!$C:$C,"&gt;="&amp;$G$1,中間処理!$C:$C,"&lt;="&amp;$G$2,中間処理!$D:$D,IF($G$3="すべての作業","&lt;&gt;",$G$3)),0)
)
/IF($G$5="10aあたり",AK$8*10,1)),"")</f>
        <v/>
      </c>
      <c r="AL18" s="35" t="str">
        <f>IFERROR(IF(AL$7="","",
(
SUMIFS(IF($G$4="作業時間（hh:mm）",中間処理!$G:$G,中間処理!$I:$I),中間処理!$E:$E,AL$7,中間処理!$F:$F,$F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,中間処理!$B:$B,"予定",中間処理!$C:$C,"&gt;="&amp;$G$1,中間処理!$C:$C,"&lt;="&amp;$G$2,中間処理!$D:$D,IF($G$3="すべての作業","&lt;&gt;",$G$3)),0)
)
/IF($G$5="10aあたり",AL$8*10,1)),"")</f>
        <v/>
      </c>
    </row>
    <row r="19" spans="7:38">
      <c r="G19" s="13"/>
      <c r="H19" s="22" t="str">
        <f>IF(G19="","",
IF(G$4="作業時間（hh:mm）",SUM(I19:AL19),
IF(
COUNTIFS(単価情報!C:C,F19,単価情報!B:B,"作業者",単価情報!K:K,"&gt;="&amp;G$1,単価情報!J:J,"&lt;="&amp;G$2)
+COUNTIFS(単価情報!C:C,F19,単価情報!B:B,"作業者",単価情報!K:K,"",単価情報!J:J,"&lt;="&amp;G$2)=0,
"単価設定なし",SUM(I19:AL19))))</f>
        <v/>
      </c>
      <c r="I19" s="34" t="str">
        <f>IFERROR(IF(I$7="","",
(
SUMIFS(IF($G$4="作業時間（hh:mm）",中間処理!$G:$G,中間処理!$I:$I),中間処理!$E:$E,I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,中間処理!$B:$B,"予定",中間処理!$C:$C,"&gt;="&amp;$G$1,中間処理!$C:$C,"&lt;="&amp;$G$2,中間処理!$D:$D,IF($G$3="すべての作業","&lt;&gt;",$G$3)),0)
)
/IF($G$5="10aあたり",I$8*10,1)),"")</f>
        <v/>
      </c>
      <c r="J19" s="35" t="str">
        <f>IFERROR(IF(J$7="","",
(
SUMIFS(IF($G$4="作業時間（hh:mm）",中間処理!$G:$G,中間処理!$I:$I),中間処理!$E:$E,J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,中間処理!$B:$B,"予定",中間処理!$C:$C,"&gt;="&amp;$G$1,中間処理!$C:$C,"&lt;="&amp;$G$2,中間処理!$D:$D,IF($G$3="すべての作業","&lt;&gt;",$G$3)),0)
)
/IF($G$5="10aあたり",J$8*10,1)),"")</f>
        <v/>
      </c>
      <c r="K19" s="35" t="str">
        <f>IFERROR(IF(K$7="","",
(
SUMIFS(IF($G$4="作業時間（hh:mm）",中間処理!$G:$G,中間処理!$I:$I),中間処理!$E:$E,K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,中間処理!$B:$B,"予定",中間処理!$C:$C,"&gt;="&amp;$G$1,中間処理!$C:$C,"&lt;="&amp;$G$2,中間処理!$D:$D,IF($G$3="すべての作業","&lt;&gt;",$G$3)),0)
)
/IF($G$5="10aあたり",K$8*10,1)),"")</f>
        <v/>
      </c>
      <c r="L19" s="35" t="str">
        <f>IFERROR(IF(L$7="","",
(
SUMIFS(IF($G$4="作業時間（hh:mm）",中間処理!$G:$G,中間処理!$I:$I),中間処理!$E:$E,L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,中間処理!$B:$B,"予定",中間処理!$C:$C,"&gt;="&amp;$G$1,中間処理!$C:$C,"&lt;="&amp;$G$2,中間処理!$D:$D,IF($G$3="すべての作業","&lt;&gt;",$G$3)),0)
)
/IF($G$5="10aあたり",L$8*10,1)),"")</f>
        <v/>
      </c>
      <c r="M19" s="35" t="str">
        <f>IFERROR(IF(M$7="","",
(
SUMIFS(IF($G$4="作業時間（hh:mm）",中間処理!$G:$G,中間処理!$I:$I),中間処理!$E:$E,M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,中間処理!$B:$B,"予定",中間処理!$C:$C,"&gt;="&amp;$G$1,中間処理!$C:$C,"&lt;="&amp;$G$2,中間処理!$D:$D,IF($G$3="すべての作業","&lt;&gt;",$G$3)),0)
)
/IF($G$5="10aあたり",M$8*10,1)),"")</f>
        <v/>
      </c>
      <c r="N19" s="35" t="str">
        <f>IFERROR(IF(N$7="","",
(
SUMIFS(IF($G$4="作業時間（hh:mm）",中間処理!$G:$G,中間処理!$I:$I),中間処理!$E:$E,N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,中間処理!$B:$B,"予定",中間処理!$C:$C,"&gt;="&amp;$G$1,中間処理!$C:$C,"&lt;="&amp;$G$2,中間処理!$D:$D,IF($G$3="すべての作業","&lt;&gt;",$G$3)),0)
)
/IF($G$5="10aあたり",N$8*10,1)),"")</f>
        <v/>
      </c>
      <c r="O19" s="35" t="str">
        <f>IFERROR(IF(O$7="","",
(
SUMIFS(IF($G$4="作業時間（hh:mm）",中間処理!$G:$G,中間処理!$I:$I),中間処理!$E:$E,O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,中間処理!$B:$B,"予定",中間処理!$C:$C,"&gt;="&amp;$G$1,中間処理!$C:$C,"&lt;="&amp;$G$2,中間処理!$D:$D,IF($G$3="すべての作業","&lt;&gt;",$G$3)),0)
)
/IF($G$5="10aあたり",O$8*10,1)),"")</f>
        <v/>
      </c>
      <c r="P19" s="35" t="str">
        <f>IFERROR(IF(P$7="","",
(
SUMIFS(IF($G$4="作業時間（hh:mm）",中間処理!$G:$G,中間処理!$I:$I),中間処理!$E:$E,P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,中間処理!$B:$B,"予定",中間処理!$C:$C,"&gt;="&amp;$G$1,中間処理!$C:$C,"&lt;="&amp;$G$2,中間処理!$D:$D,IF($G$3="すべての作業","&lt;&gt;",$G$3)),0)
)
/IF($G$5="10aあたり",P$8*10,1)),"")</f>
        <v/>
      </c>
      <c r="Q19" s="35" t="str">
        <f>IFERROR(IF(Q$7="","",
(
SUMIFS(IF($G$4="作業時間（hh:mm）",中間処理!$G:$G,中間処理!$I:$I),中間処理!$E:$E,Q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,中間処理!$B:$B,"予定",中間処理!$C:$C,"&gt;="&amp;$G$1,中間処理!$C:$C,"&lt;="&amp;$G$2,中間処理!$D:$D,IF($G$3="すべての作業","&lt;&gt;",$G$3)),0)
)
/IF($G$5="10aあたり",Q$8*10,1)),"")</f>
        <v/>
      </c>
      <c r="R19" s="35" t="str">
        <f>IFERROR(IF(R$7="","",
(
SUMIFS(IF($G$4="作業時間（hh:mm）",中間処理!$G:$G,中間処理!$I:$I),中間処理!$E:$E,R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,中間処理!$B:$B,"予定",中間処理!$C:$C,"&gt;="&amp;$G$1,中間処理!$C:$C,"&lt;="&amp;$G$2,中間処理!$D:$D,IF($G$3="すべての作業","&lt;&gt;",$G$3)),0)
)
/IF($G$5="10aあたり",R$8*10,1)),"")</f>
        <v/>
      </c>
      <c r="S19" s="35" t="str">
        <f>IFERROR(IF(S$7="","",
(
SUMIFS(IF($G$4="作業時間（hh:mm）",中間処理!$G:$G,中間処理!$I:$I),中間処理!$E:$E,S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,中間処理!$B:$B,"予定",中間処理!$C:$C,"&gt;="&amp;$G$1,中間処理!$C:$C,"&lt;="&amp;$G$2,中間処理!$D:$D,IF($G$3="すべての作業","&lt;&gt;",$G$3)),0)
)
/IF($G$5="10aあたり",S$8*10,1)),"")</f>
        <v/>
      </c>
      <c r="T19" s="35" t="str">
        <f>IFERROR(IF(T$7="","",
(
SUMIFS(IF($G$4="作業時間（hh:mm）",中間処理!$G:$G,中間処理!$I:$I),中間処理!$E:$E,T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,中間処理!$B:$B,"予定",中間処理!$C:$C,"&gt;="&amp;$G$1,中間処理!$C:$C,"&lt;="&amp;$G$2,中間処理!$D:$D,IF($G$3="すべての作業","&lt;&gt;",$G$3)),0)
)
/IF($G$5="10aあたり",T$8*10,1)),"")</f>
        <v/>
      </c>
      <c r="U19" s="35" t="str">
        <f>IFERROR(IF(U$7="","",
(
SUMIFS(IF($G$4="作業時間（hh:mm）",中間処理!$G:$G,中間処理!$I:$I),中間処理!$E:$E,U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,中間処理!$B:$B,"予定",中間処理!$C:$C,"&gt;="&amp;$G$1,中間処理!$C:$C,"&lt;="&amp;$G$2,中間処理!$D:$D,IF($G$3="すべての作業","&lt;&gt;",$G$3)),0)
)
/IF($G$5="10aあたり",U$8*10,1)),"")</f>
        <v/>
      </c>
      <c r="V19" s="35" t="str">
        <f>IFERROR(IF(V$7="","",
(
SUMIFS(IF($G$4="作業時間（hh:mm）",中間処理!$G:$G,中間処理!$I:$I),中間処理!$E:$E,V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,中間処理!$B:$B,"予定",中間処理!$C:$C,"&gt;="&amp;$G$1,中間処理!$C:$C,"&lt;="&amp;$G$2,中間処理!$D:$D,IF($G$3="すべての作業","&lt;&gt;",$G$3)),0)
)
/IF($G$5="10aあたり",V$8*10,1)),"")</f>
        <v/>
      </c>
      <c r="W19" s="35" t="str">
        <f>IFERROR(IF(W$7="","",
(
SUMIFS(IF($G$4="作業時間（hh:mm）",中間処理!$G:$G,中間処理!$I:$I),中間処理!$E:$E,W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,中間処理!$B:$B,"予定",中間処理!$C:$C,"&gt;="&amp;$G$1,中間処理!$C:$C,"&lt;="&amp;$G$2,中間処理!$D:$D,IF($G$3="すべての作業","&lt;&gt;",$G$3)),0)
)
/IF($G$5="10aあたり",W$8*10,1)),"")</f>
        <v/>
      </c>
      <c r="X19" s="35" t="str">
        <f>IFERROR(IF(X$7="","",
(
SUMIFS(IF($G$4="作業時間（hh:mm）",中間処理!$G:$G,中間処理!$I:$I),中間処理!$E:$E,X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,中間処理!$B:$B,"予定",中間処理!$C:$C,"&gt;="&amp;$G$1,中間処理!$C:$C,"&lt;="&amp;$G$2,中間処理!$D:$D,IF($G$3="すべての作業","&lt;&gt;",$G$3)),0)
)
/IF($G$5="10aあたり",X$8*10,1)),"")</f>
        <v/>
      </c>
      <c r="Y19" s="35" t="str">
        <f>IFERROR(IF(Y$7="","",
(
SUMIFS(IF($G$4="作業時間（hh:mm）",中間処理!$G:$G,中間処理!$I:$I),中間処理!$E:$E,Y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,中間処理!$B:$B,"予定",中間処理!$C:$C,"&gt;="&amp;$G$1,中間処理!$C:$C,"&lt;="&amp;$G$2,中間処理!$D:$D,IF($G$3="すべての作業","&lt;&gt;",$G$3)),0)
)
/IF($G$5="10aあたり",Y$8*10,1)),"")</f>
        <v/>
      </c>
      <c r="Z19" s="35" t="str">
        <f>IFERROR(IF(Z$7="","",
(
SUMIFS(IF($G$4="作業時間（hh:mm）",中間処理!$G:$G,中間処理!$I:$I),中間処理!$E:$E,Z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,中間処理!$B:$B,"予定",中間処理!$C:$C,"&gt;="&amp;$G$1,中間処理!$C:$C,"&lt;="&amp;$G$2,中間処理!$D:$D,IF($G$3="すべての作業","&lt;&gt;",$G$3)),0)
)
/IF($G$5="10aあたり",Z$8*10,1)),"")</f>
        <v/>
      </c>
      <c r="AA19" s="35" t="str">
        <f>IFERROR(IF(AA$7="","",
(
SUMIFS(IF($G$4="作業時間（hh:mm）",中間処理!$G:$G,中間処理!$I:$I),中間処理!$E:$E,AA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,中間処理!$B:$B,"予定",中間処理!$C:$C,"&gt;="&amp;$G$1,中間処理!$C:$C,"&lt;="&amp;$G$2,中間処理!$D:$D,IF($G$3="すべての作業","&lt;&gt;",$G$3)),0)
)
/IF($G$5="10aあたり",AA$8*10,1)),"")</f>
        <v/>
      </c>
      <c r="AB19" s="35" t="str">
        <f>IFERROR(IF(AB$7="","",
(
SUMIFS(IF($G$4="作業時間（hh:mm）",中間処理!$G:$G,中間処理!$I:$I),中間処理!$E:$E,AB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,中間処理!$B:$B,"予定",中間処理!$C:$C,"&gt;="&amp;$G$1,中間処理!$C:$C,"&lt;="&amp;$G$2,中間処理!$D:$D,IF($G$3="すべての作業","&lt;&gt;",$G$3)),0)
)
/IF($G$5="10aあたり",AB$8*10,1)),"")</f>
        <v/>
      </c>
      <c r="AC19" s="35" t="str">
        <f>IFERROR(IF(AC$7="","",
(
SUMIFS(IF($G$4="作業時間（hh:mm）",中間処理!$G:$G,中間処理!$I:$I),中間処理!$E:$E,AC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,中間処理!$B:$B,"予定",中間処理!$C:$C,"&gt;="&amp;$G$1,中間処理!$C:$C,"&lt;="&amp;$G$2,中間処理!$D:$D,IF($G$3="すべての作業","&lt;&gt;",$G$3)),0)
)
/IF($G$5="10aあたり",AC$8*10,1)),"")</f>
        <v/>
      </c>
      <c r="AD19" s="35" t="str">
        <f>IFERROR(IF(AD$7="","",
(
SUMIFS(IF($G$4="作業時間（hh:mm）",中間処理!$G:$G,中間処理!$I:$I),中間処理!$E:$E,AD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,中間処理!$B:$B,"予定",中間処理!$C:$C,"&gt;="&amp;$G$1,中間処理!$C:$C,"&lt;="&amp;$G$2,中間処理!$D:$D,IF($G$3="すべての作業","&lt;&gt;",$G$3)),0)
)
/IF($G$5="10aあたり",AD$8*10,1)),"")</f>
        <v/>
      </c>
      <c r="AE19" s="35" t="str">
        <f>IFERROR(IF(AE$7="","",
(
SUMIFS(IF($G$4="作業時間（hh:mm）",中間処理!$G:$G,中間処理!$I:$I),中間処理!$E:$E,AE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,中間処理!$B:$B,"予定",中間処理!$C:$C,"&gt;="&amp;$G$1,中間処理!$C:$C,"&lt;="&amp;$G$2,中間処理!$D:$D,IF($G$3="すべての作業","&lt;&gt;",$G$3)),0)
)
/IF($G$5="10aあたり",AE$8*10,1)),"")</f>
        <v/>
      </c>
      <c r="AF19" s="35" t="str">
        <f>IFERROR(IF(AF$7="","",
(
SUMIFS(IF($G$4="作業時間（hh:mm）",中間処理!$G:$G,中間処理!$I:$I),中間処理!$E:$E,AF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,中間処理!$B:$B,"予定",中間処理!$C:$C,"&gt;="&amp;$G$1,中間処理!$C:$C,"&lt;="&amp;$G$2,中間処理!$D:$D,IF($G$3="すべての作業","&lt;&gt;",$G$3)),0)
)
/IF($G$5="10aあたり",AF$8*10,1)),"")</f>
        <v/>
      </c>
      <c r="AG19" s="35" t="str">
        <f>IFERROR(IF(AG$7="","",
(
SUMIFS(IF($G$4="作業時間（hh:mm）",中間処理!$G:$G,中間処理!$I:$I),中間処理!$E:$E,AG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,中間処理!$B:$B,"予定",中間処理!$C:$C,"&gt;="&amp;$G$1,中間処理!$C:$C,"&lt;="&amp;$G$2,中間処理!$D:$D,IF($G$3="すべての作業","&lt;&gt;",$G$3)),0)
)
/IF($G$5="10aあたり",AG$8*10,1)),"")</f>
        <v/>
      </c>
      <c r="AH19" s="35" t="str">
        <f>IFERROR(IF(AH$7="","",
(
SUMIFS(IF($G$4="作業時間（hh:mm）",中間処理!$G:$G,中間処理!$I:$I),中間処理!$E:$E,AH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,中間処理!$B:$B,"予定",中間処理!$C:$C,"&gt;="&amp;$G$1,中間処理!$C:$C,"&lt;="&amp;$G$2,中間処理!$D:$D,IF($G$3="すべての作業","&lt;&gt;",$G$3)),0)
)
/IF($G$5="10aあたり",AH$8*10,1)),"")</f>
        <v/>
      </c>
      <c r="AI19" s="35" t="str">
        <f>IFERROR(IF(AI$7="","",
(
SUMIFS(IF($G$4="作業時間（hh:mm）",中間処理!$G:$G,中間処理!$I:$I),中間処理!$E:$E,AI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,中間処理!$B:$B,"予定",中間処理!$C:$C,"&gt;="&amp;$G$1,中間処理!$C:$C,"&lt;="&amp;$G$2,中間処理!$D:$D,IF($G$3="すべての作業","&lt;&gt;",$G$3)),0)
)
/IF($G$5="10aあたり",AI$8*10,1)),"")</f>
        <v/>
      </c>
      <c r="AJ19" s="35" t="str">
        <f>IFERROR(IF(AJ$7="","",
(
SUMIFS(IF($G$4="作業時間（hh:mm）",中間処理!$G:$G,中間処理!$I:$I),中間処理!$E:$E,AJ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,中間処理!$B:$B,"予定",中間処理!$C:$C,"&gt;="&amp;$G$1,中間処理!$C:$C,"&lt;="&amp;$G$2,中間処理!$D:$D,IF($G$3="すべての作業","&lt;&gt;",$G$3)),0)
)
/IF($G$5="10aあたり",AJ$8*10,1)),"")</f>
        <v/>
      </c>
      <c r="AK19" s="35" t="str">
        <f>IFERROR(IF(AK$7="","",
(
SUMIFS(IF($G$4="作業時間（hh:mm）",中間処理!$G:$G,中間処理!$I:$I),中間処理!$E:$E,AK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,中間処理!$B:$B,"予定",中間処理!$C:$C,"&gt;="&amp;$G$1,中間処理!$C:$C,"&lt;="&amp;$G$2,中間処理!$D:$D,IF($G$3="すべての作業","&lt;&gt;",$G$3)),0)
)
/IF($G$5="10aあたり",AK$8*10,1)),"")</f>
        <v/>
      </c>
      <c r="AL19" s="35" t="str">
        <f>IFERROR(IF(AL$7="","",
(
SUMIFS(IF($G$4="作業時間（hh:mm）",中間処理!$G:$G,中間処理!$I:$I),中間処理!$E:$E,AL$7,中間処理!$F:$F,$F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,中間処理!$B:$B,"予定",中間処理!$C:$C,"&gt;="&amp;$G$1,中間処理!$C:$C,"&lt;="&amp;$G$2,中間処理!$D:$D,IF($G$3="すべての作業","&lt;&gt;",$G$3)),0)
)
/IF($G$5="10aあたり",AL$8*10,1)),"")</f>
        <v/>
      </c>
    </row>
    <row r="20" spans="7:38">
      <c r="G20" s="13"/>
      <c r="H20" s="22" t="str">
        <f>IF(G20="","",
IF(G$4="作業時間（hh:mm）",SUM(I20:AL20),
IF(
COUNTIFS(単価情報!C:C,F20,単価情報!B:B,"作業者",単価情報!K:K,"&gt;="&amp;G$1,単価情報!J:J,"&lt;="&amp;G$2)
+COUNTIFS(単価情報!C:C,F20,単価情報!B:B,"作業者",単価情報!K:K,"",単価情報!J:J,"&lt;="&amp;G$2)=0,
"単価設定なし",SUM(I20:AL20))))</f>
        <v/>
      </c>
      <c r="I20" s="34" t="str">
        <f>IFERROR(IF(I$7="","",
(
SUMIFS(IF($G$4="作業時間（hh:mm）",中間処理!$G:$G,中間処理!$I:$I),中間処理!$E:$E,I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,中間処理!$B:$B,"予定",中間処理!$C:$C,"&gt;="&amp;$G$1,中間処理!$C:$C,"&lt;="&amp;$G$2,中間処理!$D:$D,IF($G$3="すべての作業","&lt;&gt;",$G$3)),0)
)
/IF($G$5="10aあたり",I$8*10,1)),"")</f>
        <v/>
      </c>
      <c r="J20" s="35" t="str">
        <f>IFERROR(IF(J$7="","",
(
SUMIFS(IF($G$4="作業時間（hh:mm）",中間処理!$G:$G,中間処理!$I:$I),中間処理!$E:$E,J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,中間処理!$B:$B,"予定",中間処理!$C:$C,"&gt;="&amp;$G$1,中間処理!$C:$C,"&lt;="&amp;$G$2,中間処理!$D:$D,IF($G$3="すべての作業","&lt;&gt;",$G$3)),0)
)
/IF($G$5="10aあたり",J$8*10,1)),"")</f>
        <v/>
      </c>
      <c r="K20" s="35" t="str">
        <f>IFERROR(IF(K$7="","",
(
SUMIFS(IF($G$4="作業時間（hh:mm）",中間処理!$G:$G,中間処理!$I:$I),中間処理!$E:$E,K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,中間処理!$B:$B,"予定",中間処理!$C:$C,"&gt;="&amp;$G$1,中間処理!$C:$C,"&lt;="&amp;$G$2,中間処理!$D:$D,IF($G$3="すべての作業","&lt;&gt;",$G$3)),0)
)
/IF($G$5="10aあたり",K$8*10,1)),"")</f>
        <v/>
      </c>
      <c r="L20" s="35" t="str">
        <f>IFERROR(IF(L$7="","",
(
SUMIFS(IF($G$4="作業時間（hh:mm）",中間処理!$G:$G,中間処理!$I:$I),中間処理!$E:$E,L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,中間処理!$B:$B,"予定",中間処理!$C:$C,"&gt;="&amp;$G$1,中間処理!$C:$C,"&lt;="&amp;$G$2,中間処理!$D:$D,IF($G$3="すべての作業","&lt;&gt;",$G$3)),0)
)
/IF($G$5="10aあたり",L$8*10,1)),"")</f>
        <v/>
      </c>
      <c r="M20" s="35" t="str">
        <f>IFERROR(IF(M$7="","",
(
SUMIFS(IF($G$4="作業時間（hh:mm）",中間処理!$G:$G,中間処理!$I:$I),中間処理!$E:$E,M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,中間処理!$B:$B,"予定",中間処理!$C:$C,"&gt;="&amp;$G$1,中間処理!$C:$C,"&lt;="&amp;$G$2,中間処理!$D:$D,IF($G$3="すべての作業","&lt;&gt;",$G$3)),0)
)
/IF($G$5="10aあたり",M$8*10,1)),"")</f>
        <v/>
      </c>
      <c r="N20" s="35" t="str">
        <f>IFERROR(IF(N$7="","",
(
SUMIFS(IF($G$4="作業時間（hh:mm）",中間処理!$G:$G,中間処理!$I:$I),中間処理!$E:$E,N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,中間処理!$B:$B,"予定",中間処理!$C:$C,"&gt;="&amp;$G$1,中間処理!$C:$C,"&lt;="&amp;$G$2,中間処理!$D:$D,IF($G$3="すべての作業","&lt;&gt;",$G$3)),0)
)
/IF($G$5="10aあたり",N$8*10,1)),"")</f>
        <v/>
      </c>
      <c r="O20" s="35" t="str">
        <f>IFERROR(IF(O$7="","",
(
SUMIFS(IF($G$4="作業時間（hh:mm）",中間処理!$G:$G,中間処理!$I:$I),中間処理!$E:$E,O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,中間処理!$B:$B,"予定",中間処理!$C:$C,"&gt;="&amp;$G$1,中間処理!$C:$C,"&lt;="&amp;$G$2,中間処理!$D:$D,IF($G$3="すべての作業","&lt;&gt;",$G$3)),0)
)
/IF($G$5="10aあたり",O$8*10,1)),"")</f>
        <v/>
      </c>
      <c r="P20" s="35" t="str">
        <f>IFERROR(IF(P$7="","",
(
SUMIFS(IF($G$4="作業時間（hh:mm）",中間処理!$G:$G,中間処理!$I:$I),中間処理!$E:$E,P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,中間処理!$B:$B,"予定",中間処理!$C:$C,"&gt;="&amp;$G$1,中間処理!$C:$C,"&lt;="&amp;$G$2,中間処理!$D:$D,IF($G$3="すべての作業","&lt;&gt;",$G$3)),0)
)
/IF($G$5="10aあたり",P$8*10,1)),"")</f>
        <v/>
      </c>
      <c r="Q20" s="35" t="str">
        <f>IFERROR(IF(Q$7="","",
(
SUMIFS(IF($G$4="作業時間（hh:mm）",中間処理!$G:$G,中間処理!$I:$I),中間処理!$E:$E,Q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,中間処理!$B:$B,"予定",中間処理!$C:$C,"&gt;="&amp;$G$1,中間処理!$C:$C,"&lt;="&amp;$G$2,中間処理!$D:$D,IF($G$3="すべての作業","&lt;&gt;",$G$3)),0)
)
/IF($G$5="10aあたり",Q$8*10,1)),"")</f>
        <v/>
      </c>
      <c r="R20" s="35" t="str">
        <f>IFERROR(IF(R$7="","",
(
SUMIFS(IF($G$4="作業時間（hh:mm）",中間処理!$G:$G,中間処理!$I:$I),中間処理!$E:$E,R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,中間処理!$B:$B,"予定",中間処理!$C:$C,"&gt;="&amp;$G$1,中間処理!$C:$C,"&lt;="&amp;$G$2,中間処理!$D:$D,IF($G$3="すべての作業","&lt;&gt;",$G$3)),0)
)
/IF($G$5="10aあたり",R$8*10,1)),"")</f>
        <v/>
      </c>
      <c r="S20" s="35" t="str">
        <f>IFERROR(IF(S$7="","",
(
SUMIFS(IF($G$4="作業時間（hh:mm）",中間処理!$G:$G,中間処理!$I:$I),中間処理!$E:$E,S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,中間処理!$B:$B,"予定",中間処理!$C:$C,"&gt;="&amp;$G$1,中間処理!$C:$C,"&lt;="&amp;$G$2,中間処理!$D:$D,IF($G$3="すべての作業","&lt;&gt;",$G$3)),0)
)
/IF($G$5="10aあたり",S$8*10,1)),"")</f>
        <v/>
      </c>
      <c r="T20" s="35" t="str">
        <f>IFERROR(IF(T$7="","",
(
SUMIFS(IF($G$4="作業時間（hh:mm）",中間処理!$G:$G,中間処理!$I:$I),中間処理!$E:$E,T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,中間処理!$B:$B,"予定",中間処理!$C:$C,"&gt;="&amp;$G$1,中間処理!$C:$C,"&lt;="&amp;$G$2,中間処理!$D:$D,IF($G$3="すべての作業","&lt;&gt;",$G$3)),0)
)
/IF($G$5="10aあたり",T$8*10,1)),"")</f>
        <v/>
      </c>
      <c r="U20" s="35" t="str">
        <f>IFERROR(IF(U$7="","",
(
SUMIFS(IF($G$4="作業時間（hh:mm）",中間処理!$G:$G,中間処理!$I:$I),中間処理!$E:$E,U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,中間処理!$B:$B,"予定",中間処理!$C:$C,"&gt;="&amp;$G$1,中間処理!$C:$C,"&lt;="&amp;$G$2,中間処理!$D:$D,IF($G$3="すべての作業","&lt;&gt;",$G$3)),0)
)
/IF($G$5="10aあたり",U$8*10,1)),"")</f>
        <v/>
      </c>
      <c r="V20" s="35" t="str">
        <f>IFERROR(IF(V$7="","",
(
SUMIFS(IF($G$4="作業時間（hh:mm）",中間処理!$G:$G,中間処理!$I:$I),中間処理!$E:$E,V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,中間処理!$B:$B,"予定",中間処理!$C:$C,"&gt;="&amp;$G$1,中間処理!$C:$C,"&lt;="&amp;$G$2,中間処理!$D:$D,IF($G$3="すべての作業","&lt;&gt;",$G$3)),0)
)
/IF($G$5="10aあたり",V$8*10,1)),"")</f>
        <v/>
      </c>
      <c r="W20" s="35" t="str">
        <f>IFERROR(IF(W$7="","",
(
SUMIFS(IF($G$4="作業時間（hh:mm）",中間処理!$G:$G,中間処理!$I:$I),中間処理!$E:$E,W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,中間処理!$B:$B,"予定",中間処理!$C:$C,"&gt;="&amp;$G$1,中間処理!$C:$C,"&lt;="&amp;$G$2,中間処理!$D:$D,IF($G$3="すべての作業","&lt;&gt;",$G$3)),0)
)
/IF($G$5="10aあたり",W$8*10,1)),"")</f>
        <v/>
      </c>
      <c r="X20" s="35" t="str">
        <f>IFERROR(IF(X$7="","",
(
SUMIFS(IF($G$4="作業時間（hh:mm）",中間処理!$G:$G,中間処理!$I:$I),中間処理!$E:$E,X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,中間処理!$B:$B,"予定",中間処理!$C:$C,"&gt;="&amp;$G$1,中間処理!$C:$C,"&lt;="&amp;$G$2,中間処理!$D:$D,IF($G$3="すべての作業","&lt;&gt;",$G$3)),0)
)
/IF($G$5="10aあたり",X$8*10,1)),"")</f>
        <v/>
      </c>
      <c r="Y20" s="35" t="str">
        <f>IFERROR(IF(Y$7="","",
(
SUMIFS(IF($G$4="作業時間（hh:mm）",中間処理!$G:$G,中間処理!$I:$I),中間処理!$E:$E,Y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,中間処理!$B:$B,"予定",中間処理!$C:$C,"&gt;="&amp;$G$1,中間処理!$C:$C,"&lt;="&amp;$G$2,中間処理!$D:$D,IF($G$3="すべての作業","&lt;&gt;",$G$3)),0)
)
/IF($G$5="10aあたり",Y$8*10,1)),"")</f>
        <v/>
      </c>
      <c r="Z20" s="35" t="str">
        <f>IFERROR(IF(Z$7="","",
(
SUMIFS(IF($G$4="作業時間（hh:mm）",中間処理!$G:$G,中間処理!$I:$I),中間処理!$E:$E,Z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,中間処理!$B:$B,"予定",中間処理!$C:$C,"&gt;="&amp;$G$1,中間処理!$C:$C,"&lt;="&amp;$G$2,中間処理!$D:$D,IF($G$3="すべての作業","&lt;&gt;",$G$3)),0)
)
/IF($G$5="10aあたり",Z$8*10,1)),"")</f>
        <v/>
      </c>
      <c r="AA20" s="35" t="str">
        <f>IFERROR(IF(AA$7="","",
(
SUMIFS(IF($G$4="作業時間（hh:mm）",中間処理!$G:$G,中間処理!$I:$I),中間処理!$E:$E,AA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,中間処理!$B:$B,"予定",中間処理!$C:$C,"&gt;="&amp;$G$1,中間処理!$C:$C,"&lt;="&amp;$G$2,中間処理!$D:$D,IF($G$3="すべての作業","&lt;&gt;",$G$3)),0)
)
/IF($G$5="10aあたり",AA$8*10,1)),"")</f>
        <v/>
      </c>
      <c r="AB20" s="35" t="str">
        <f>IFERROR(IF(AB$7="","",
(
SUMIFS(IF($G$4="作業時間（hh:mm）",中間処理!$G:$G,中間処理!$I:$I),中間処理!$E:$E,AB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,中間処理!$B:$B,"予定",中間処理!$C:$C,"&gt;="&amp;$G$1,中間処理!$C:$C,"&lt;="&amp;$G$2,中間処理!$D:$D,IF($G$3="すべての作業","&lt;&gt;",$G$3)),0)
)
/IF($G$5="10aあたり",AB$8*10,1)),"")</f>
        <v/>
      </c>
      <c r="AC20" s="35" t="str">
        <f>IFERROR(IF(AC$7="","",
(
SUMIFS(IF($G$4="作業時間（hh:mm）",中間処理!$G:$G,中間処理!$I:$I),中間処理!$E:$E,AC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,中間処理!$B:$B,"予定",中間処理!$C:$C,"&gt;="&amp;$G$1,中間処理!$C:$C,"&lt;="&amp;$G$2,中間処理!$D:$D,IF($G$3="すべての作業","&lt;&gt;",$G$3)),0)
)
/IF($G$5="10aあたり",AC$8*10,1)),"")</f>
        <v/>
      </c>
      <c r="AD20" s="35" t="str">
        <f>IFERROR(IF(AD$7="","",
(
SUMIFS(IF($G$4="作業時間（hh:mm）",中間処理!$G:$G,中間処理!$I:$I),中間処理!$E:$E,AD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,中間処理!$B:$B,"予定",中間処理!$C:$C,"&gt;="&amp;$G$1,中間処理!$C:$C,"&lt;="&amp;$G$2,中間処理!$D:$D,IF($G$3="すべての作業","&lt;&gt;",$G$3)),0)
)
/IF($G$5="10aあたり",AD$8*10,1)),"")</f>
        <v/>
      </c>
      <c r="AE20" s="35" t="str">
        <f>IFERROR(IF(AE$7="","",
(
SUMIFS(IF($G$4="作業時間（hh:mm）",中間処理!$G:$G,中間処理!$I:$I),中間処理!$E:$E,AE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,中間処理!$B:$B,"予定",中間処理!$C:$C,"&gt;="&amp;$G$1,中間処理!$C:$C,"&lt;="&amp;$G$2,中間処理!$D:$D,IF($G$3="すべての作業","&lt;&gt;",$G$3)),0)
)
/IF($G$5="10aあたり",AE$8*10,1)),"")</f>
        <v/>
      </c>
      <c r="AF20" s="35" t="str">
        <f>IFERROR(IF(AF$7="","",
(
SUMIFS(IF($G$4="作業時間（hh:mm）",中間処理!$G:$G,中間処理!$I:$I),中間処理!$E:$E,AF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,中間処理!$B:$B,"予定",中間処理!$C:$C,"&gt;="&amp;$G$1,中間処理!$C:$C,"&lt;="&amp;$G$2,中間処理!$D:$D,IF($G$3="すべての作業","&lt;&gt;",$G$3)),0)
)
/IF($G$5="10aあたり",AF$8*10,1)),"")</f>
        <v/>
      </c>
      <c r="AG20" s="35" t="str">
        <f>IFERROR(IF(AG$7="","",
(
SUMIFS(IF($G$4="作業時間（hh:mm）",中間処理!$G:$G,中間処理!$I:$I),中間処理!$E:$E,AG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,中間処理!$B:$B,"予定",中間処理!$C:$C,"&gt;="&amp;$G$1,中間処理!$C:$C,"&lt;="&amp;$G$2,中間処理!$D:$D,IF($G$3="すべての作業","&lt;&gt;",$G$3)),0)
)
/IF($G$5="10aあたり",AG$8*10,1)),"")</f>
        <v/>
      </c>
      <c r="AH20" s="35" t="str">
        <f>IFERROR(IF(AH$7="","",
(
SUMIFS(IF($G$4="作業時間（hh:mm）",中間処理!$G:$G,中間処理!$I:$I),中間処理!$E:$E,AH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,中間処理!$B:$B,"予定",中間処理!$C:$C,"&gt;="&amp;$G$1,中間処理!$C:$C,"&lt;="&amp;$G$2,中間処理!$D:$D,IF($G$3="すべての作業","&lt;&gt;",$G$3)),0)
)
/IF($G$5="10aあたり",AH$8*10,1)),"")</f>
        <v/>
      </c>
      <c r="AI20" s="35" t="str">
        <f>IFERROR(IF(AI$7="","",
(
SUMIFS(IF($G$4="作業時間（hh:mm）",中間処理!$G:$G,中間処理!$I:$I),中間処理!$E:$E,AI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,中間処理!$B:$B,"予定",中間処理!$C:$C,"&gt;="&amp;$G$1,中間処理!$C:$C,"&lt;="&amp;$G$2,中間処理!$D:$D,IF($G$3="すべての作業","&lt;&gt;",$G$3)),0)
)
/IF($G$5="10aあたり",AI$8*10,1)),"")</f>
        <v/>
      </c>
      <c r="AJ20" s="35" t="str">
        <f>IFERROR(IF(AJ$7="","",
(
SUMIFS(IF($G$4="作業時間（hh:mm）",中間処理!$G:$G,中間処理!$I:$I),中間処理!$E:$E,AJ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,中間処理!$B:$B,"予定",中間処理!$C:$C,"&gt;="&amp;$G$1,中間処理!$C:$C,"&lt;="&amp;$G$2,中間処理!$D:$D,IF($G$3="すべての作業","&lt;&gt;",$G$3)),0)
)
/IF($G$5="10aあたり",AJ$8*10,1)),"")</f>
        <v/>
      </c>
      <c r="AK20" s="35" t="str">
        <f>IFERROR(IF(AK$7="","",
(
SUMIFS(IF($G$4="作業時間（hh:mm）",中間処理!$G:$G,中間処理!$I:$I),中間処理!$E:$E,AK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,中間処理!$B:$B,"予定",中間処理!$C:$C,"&gt;="&amp;$G$1,中間処理!$C:$C,"&lt;="&amp;$G$2,中間処理!$D:$D,IF($G$3="すべての作業","&lt;&gt;",$G$3)),0)
)
/IF($G$5="10aあたり",AK$8*10,1)),"")</f>
        <v/>
      </c>
      <c r="AL20" s="35" t="str">
        <f>IFERROR(IF(AL$7="","",
(
SUMIFS(IF($G$4="作業時間（hh:mm）",中間処理!$G:$G,中間処理!$I:$I),中間処理!$E:$E,AL$7,中間処理!$F:$F,$F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,中間処理!$B:$B,"予定",中間処理!$C:$C,"&gt;="&amp;$G$1,中間処理!$C:$C,"&lt;="&amp;$G$2,中間処理!$D:$D,IF($G$3="すべての作業","&lt;&gt;",$G$3)),0)
)
/IF($G$5="10aあたり",AL$8*10,1)),"")</f>
        <v/>
      </c>
    </row>
    <row r="21" spans="7:38">
      <c r="G21" s="13"/>
      <c r="H21" s="22" t="str">
        <f>IF(G21="","",
IF(G$4="作業時間（hh:mm）",SUM(I21:AL21),
IF(
COUNTIFS(単価情報!C:C,F21,単価情報!B:B,"作業者",単価情報!K:K,"&gt;="&amp;G$1,単価情報!J:J,"&lt;="&amp;G$2)
+COUNTIFS(単価情報!C:C,F21,単価情報!B:B,"作業者",単価情報!K:K,"",単価情報!J:J,"&lt;="&amp;G$2)=0,
"単価設定なし",SUM(I21:AL21))))</f>
        <v/>
      </c>
      <c r="I21" s="34" t="str">
        <f>IFERROR(IF(I$7="","",
(
SUMIFS(IF($G$4="作業時間（hh:mm）",中間処理!$G:$G,中間処理!$I:$I),中間処理!$E:$E,I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21,中間処理!$B:$B,"予定",中間処理!$C:$C,"&gt;="&amp;$G$1,中間処理!$C:$C,"&lt;="&amp;$G$2,中間処理!$D:$D,IF($G$3="すべての作業","&lt;&gt;",$G$3)),0)
)
/IF($G$5="10aあたり",I$8*10,1)),"")</f>
        <v/>
      </c>
      <c r="J21" s="35" t="str">
        <f>IFERROR(IF(J$7="","",
(
SUMIFS(IF($G$4="作業時間（hh:mm）",中間処理!$G:$G,中間処理!$I:$I),中間処理!$E:$E,J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21,中間処理!$B:$B,"予定",中間処理!$C:$C,"&gt;="&amp;$G$1,中間処理!$C:$C,"&lt;="&amp;$G$2,中間処理!$D:$D,IF($G$3="すべての作業","&lt;&gt;",$G$3)),0)
)
/IF($G$5="10aあたり",J$8*10,1)),"")</f>
        <v/>
      </c>
      <c r="K21" s="35" t="str">
        <f>IFERROR(IF(K$7="","",
(
SUMIFS(IF($G$4="作業時間（hh:mm）",中間処理!$G:$G,中間処理!$I:$I),中間処理!$E:$E,K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21,中間処理!$B:$B,"予定",中間処理!$C:$C,"&gt;="&amp;$G$1,中間処理!$C:$C,"&lt;="&amp;$G$2,中間処理!$D:$D,IF($G$3="すべての作業","&lt;&gt;",$G$3)),0)
)
/IF($G$5="10aあたり",K$8*10,1)),"")</f>
        <v/>
      </c>
      <c r="L21" s="35" t="str">
        <f>IFERROR(IF(L$7="","",
(
SUMIFS(IF($G$4="作業時間（hh:mm）",中間処理!$G:$G,中間処理!$I:$I),中間処理!$E:$E,L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21,中間処理!$B:$B,"予定",中間処理!$C:$C,"&gt;="&amp;$G$1,中間処理!$C:$C,"&lt;="&amp;$G$2,中間処理!$D:$D,IF($G$3="すべての作業","&lt;&gt;",$G$3)),0)
)
/IF($G$5="10aあたり",L$8*10,1)),"")</f>
        <v/>
      </c>
      <c r="M21" s="35" t="str">
        <f>IFERROR(IF(M$7="","",
(
SUMIFS(IF($G$4="作業時間（hh:mm）",中間処理!$G:$G,中間処理!$I:$I),中間処理!$E:$E,M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21,中間処理!$B:$B,"予定",中間処理!$C:$C,"&gt;="&amp;$G$1,中間処理!$C:$C,"&lt;="&amp;$G$2,中間処理!$D:$D,IF($G$3="すべての作業","&lt;&gt;",$G$3)),0)
)
/IF($G$5="10aあたり",M$8*10,1)),"")</f>
        <v/>
      </c>
      <c r="N21" s="35" t="str">
        <f>IFERROR(IF(N$7="","",
(
SUMIFS(IF($G$4="作業時間（hh:mm）",中間処理!$G:$G,中間処理!$I:$I),中間処理!$E:$E,N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21,中間処理!$B:$B,"予定",中間処理!$C:$C,"&gt;="&amp;$G$1,中間処理!$C:$C,"&lt;="&amp;$G$2,中間処理!$D:$D,IF($G$3="すべての作業","&lt;&gt;",$G$3)),0)
)
/IF($G$5="10aあたり",N$8*10,1)),"")</f>
        <v/>
      </c>
      <c r="O21" s="35" t="str">
        <f>IFERROR(IF(O$7="","",
(
SUMIFS(IF($G$4="作業時間（hh:mm）",中間処理!$G:$G,中間処理!$I:$I),中間処理!$E:$E,O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21,中間処理!$B:$B,"予定",中間処理!$C:$C,"&gt;="&amp;$G$1,中間処理!$C:$C,"&lt;="&amp;$G$2,中間処理!$D:$D,IF($G$3="すべての作業","&lt;&gt;",$G$3)),0)
)
/IF($G$5="10aあたり",O$8*10,1)),"")</f>
        <v/>
      </c>
      <c r="P21" s="35" t="str">
        <f>IFERROR(IF(P$7="","",
(
SUMIFS(IF($G$4="作業時間（hh:mm）",中間処理!$G:$G,中間処理!$I:$I),中間処理!$E:$E,P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21,中間処理!$B:$B,"予定",中間処理!$C:$C,"&gt;="&amp;$G$1,中間処理!$C:$C,"&lt;="&amp;$G$2,中間処理!$D:$D,IF($G$3="すべての作業","&lt;&gt;",$G$3)),0)
)
/IF($G$5="10aあたり",P$8*10,1)),"")</f>
        <v/>
      </c>
      <c r="Q21" s="35" t="str">
        <f>IFERROR(IF(Q$7="","",
(
SUMIFS(IF($G$4="作業時間（hh:mm）",中間処理!$G:$G,中間処理!$I:$I),中間処理!$E:$E,Q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21,中間処理!$B:$B,"予定",中間処理!$C:$C,"&gt;="&amp;$G$1,中間処理!$C:$C,"&lt;="&amp;$G$2,中間処理!$D:$D,IF($G$3="すべての作業","&lt;&gt;",$G$3)),0)
)
/IF($G$5="10aあたり",Q$8*10,1)),"")</f>
        <v/>
      </c>
      <c r="R21" s="35" t="str">
        <f>IFERROR(IF(R$7="","",
(
SUMIFS(IF($G$4="作業時間（hh:mm）",中間処理!$G:$G,中間処理!$I:$I),中間処理!$E:$E,R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21,中間処理!$B:$B,"予定",中間処理!$C:$C,"&gt;="&amp;$G$1,中間処理!$C:$C,"&lt;="&amp;$G$2,中間処理!$D:$D,IF($G$3="すべての作業","&lt;&gt;",$G$3)),0)
)
/IF($G$5="10aあたり",R$8*10,1)),"")</f>
        <v/>
      </c>
      <c r="S21" s="35" t="str">
        <f>IFERROR(IF(S$7="","",
(
SUMIFS(IF($G$4="作業時間（hh:mm）",中間処理!$G:$G,中間処理!$I:$I),中間処理!$E:$E,S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21,中間処理!$B:$B,"予定",中間処理!$C:$C,"&gt;="&amp;$G$1,中間処理!$C:$C,"&lt;="&amp;$G$2,中間処理!$D:$D,IF($G$3="すべての作業","&lt;&gt;",$G$3)),0)
)
/IF($G$5="10aあたり",S$8*10,1)),"")</f>
        <v/>
      </c>
      <c r="T21" s="35" t="str">
        <f>IFERROR(IF(T$7="","",
(
SUMIFS(IF($G$4="作業時間（hh:mm）",中間処理!$G:$G,中間処理!$I:$I),中間処理!$E:$E,T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21,中間処理!$B:$B,"予定",中間処理!$C:$C,"&gt;="&amp;$G$1,中間処理!$C:$C,"&lt;="&amp;$G$2,中間処理!$D:$D,IF($G$3="すべての作業","&lt;&gt;",$G$3)),0)
)
/IF($G$5="10aあたり",T$8*10,1)),"")</f>
        <v/>
      </c>
      <c r="U21" s="35" t="str">
        <f>IFERROR(IF(U$7="","",
(
SUMIFS(IF($G$4="作業時間（hh:mm）",中間処理!$G:$G,中間処理!$I:$I),中間処理!$E:$E,U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21,中間処理!$B:$B,"予定",中間処理!$C:$C,"&gt;="&amp;$G$1,中間処理!$C:$C,"&lt;="&amp;$G$2,中間処理!$D:$D,IF($G$3="すべての作業","&lt;&gt;",$G$3)),0)
)
/IF($G$5="10aあたり",U$8*10,1)),"")</f>
        <v/>
      </c>
      <c r="V21" s="35" t="str">
        <f>IFERROR(IF(V$7="","",
(
SUMIFS(IF($G$4="作業時間（hh:mm）",中間処理!$G:$G,中間処理!$I:$I),中間処理!$E:$E,V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21,中間処理!$B:$B,"予定",中間処理!$C:$C,"&gt;="&amp;$G$1,中間処理!$C:$C,"&lt;="&amp;$G$2,中間処理!$D:$D,IF($G$3="すべての作業","&lt;&gt;",$G$3)),0)
)
/IF($G$5="10aあたり",V$8*10,1)),"")</f>
        <v/>
      </c>
      <c r="W21" s="35" t="str">
        <f>IFERROR(IF(W$7="","",
(
SUMIFS(IF($G$4="作業時間（hh:mm）",中間処理!$G:$G,中間処理!$I:$I),中間処理!$E:$E,W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21,中間処理!$B:$B,"予定",中間処理!$C:$C,"&gt;="&amp;$G$1,中間処理!$C:$C,"&lt;="&amp;$G$2,中間処理!$D:$D,IF($G$3="すべての作業","&lt;&gt;",$G$3)),0)
)
/IF($G$5="10aあたり",W$8*10,1)),"")</f>
        <v/>
      </c>
      <c r="X21" s="35" t="str">
        <f>IFERROR(IF(X$7="","",
(
SUMIFS(IF($G$4="作業時間（hh:mm）",中間処理!$G:$G,中間処理!$I:$I),中間処理!$E:$E,X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21,中間処理!$B:$B,"予定",中間処理!$C:$C,"&gt;="&amp;$G$1,中間処理!$C:$C,"&lt;="&amp;$G$2,中間処理!$D:$D,IF($G$3="すべての作業","&lt;&gt;",$G$3)),0)
)
/IF($G$5="10aあたり",X$8*10,1)),"")</f>
        <v/>
      </c>
      <c r="Y21" s="35" t="str">
        <f>IFERROR(IF(Y$7="","",
(
SUMIFS(IF($G$4="作業時間（hh:mm）",中間処理!$G:$G,中間処理!$I:$I),中間処理!$E:$E,Y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21,中間処理!$B:$B,"予定",中間処理!$C:$C,"&gt;="&amp;$G$1,中間処理!$C:$C,"&lt;="&amp;$G$2,中間処理!$D:$D,IF($G$3="すべての作業","&lt;&gt;",$G$3)),0)
)
/IF($G$5="10aあたり",Y$8*10,1)),"")</f>
        <v/>
      </c>
      <c r="Z21" s="35" t="str">
        <f>IFERROR(IF(Z$7="","",
(
SUMIFS(IF($G$4="作業時間（hh:mm）",中間処理!$G:$G,中間処理!$I:$I),中間処理!$E:$E,Z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21,中間処理!$B:$B,"予定",中間処理!$C:$C,"&gt;="&amp;$G$1,中間処理!$C:$C,"&lt;="&amp;$G$2,中間処理!$D:$D,IF($G$3="すべての作業","&lt;&gt;",$G$3)),0)
)
/IF($G$5="10aあたり",Z$8*10,1)),"")</f>
        <v/>
      </c>
      <c r="AA21" s="35" t="str">
        <f>IFERROR(IF(AA$7="","",
(
SUMIFS(IF($G$4="作業時間（hh:mm）",中間処理!$G:$G,中間処理!$I:$I),中間処理!$E:$E,AA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21,中間処理!$B:$B,"予定",中間処理!$C:$C,"&gt;="&amp;$G$1,中間処理!$C:$C,"&lt;="&amp;$G$2,中間処理!$D:$D,IF($G$3="すべての作業","&lt;&gt;",$G$3)),0)
)
/IF($G$5="10aあたり",AA$8*10,1)),"")</f>
        <v/>
      </c>
      <c r="AB21" s="35" t="str">
        <f>IFERROR(IF(AB$7="","",
(
SUMIFS(IF($G$4="作業時間（hh:mm）",中間処理!$G:$G,中間処理!$I:$I),中間処理!$E:$E,AB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21,中間処理!$B:$B,"予定",中間処理!$C:$C,"&gt;="&amp;$G$1,中間処理!$C:$C,"&lt;="&amp;$G$2,中間処理!$D:$D,IF($G$3="すべての作業","&lt;&gt;",$G$3)),0)
)
/IF($G$5="10aあたり",AB$8*10,1)),"")</f>
        <v/>
      </c>
      <c r="AC21" s="35" t="str">
        <f>IFERROR(IF(AC$7="","",
(
SUMIFS(IF($G$4="作業時間（hh:mm）",中間処理!$G:$G,中間処理!$I:$I),中間処理!$E:$E,AC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21,中間処理!$B:$B,"予定",中間処理!$C:$C,"&gt;="&amp;$G$1,中間処理!$C:$C,"&lt;="&amp;$G$2,中間処理!$D:$D,IF($G$3="すべての作業","&lt;&gt;",$G$3)),0)
)
/IF($G$5="10aあたり",AC$8*10,1)),"")</f>
        <v/>
      </c>
      <c r="AD21" s="35" t="str">
        <f>IFERROR(IF(AD$7="","",
(
SUMIFS(IF($G$4="作業時間（hh:mm）",中間処理!$G:$G,中間処理!$I:$I),中間処理!$E:$E,AD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21,中間処理!$B:$B,"予定",中間処理!$C:$C,"&gt;="&amp;$G$1,中間処理!$C:$C,"&lt;="&amp;$G$2,中間処理!$D:$D,IF($G$3="すべての作業","&lt;&gt;",$G$3)),0)
)
/IF($G$5="10aあたり",AD$8*10,1)),"")</f>
        <v/>
      </c>
      <c r="AE21" s="35" t="str">
        <f>IFERROR(IF(AE$7="","",
(
SUMIFS(IF($G$4="作業時間（hh:mm）",中間処理!$G:$G,中間処理!$I:$I),中間処理!$E:$E,AE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21,中間処理!$B:$B,"予定",中間処理!$C:$C,"&gt;="&amp;$G$1,中間処理!$C:$C,"&lt;="&amp;$G$2,中間処理!$D:$D,IF($G$3="すべての作業","&lt;&gt;",$G$3)),0)
)
/IF($G$5="10aあたり",AE$8*10,1)),"")</f>
        <v/>
      </c>
      <c r="AF21" s="35" t="str">
        <f>IFERROR(IF(AF$7="","",
(
SUMIFS(IF($G$4="作業時間（hh:mm）",中間処理!$G:$G,中間処理!$I:$I),中間処理!$E:$E,AF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21,中間処理!$B:$B,"予定",中間処理!$C:$C,"&gt;="&amp;$G$1,中間処理!$C:$C,"&lt;="&amp;$G$2,中間処理!$D:$D,IF($G$3="すべての作業","&lt;&gt;",$G$3)),0)
)
/IF($G$5="10aあたり",AF$8*10,1)),"")</f>
        <v/>
      </c>
      <c r="AG21" s="35" t="str">
        <f>IFERROR(IF(AG$7="","",
(
SUMIFS(IF($G$4="作業時間（hh:mm）",中間処理!$G:$G,中間処理!$I:$I),中間処理!$E:$E,AG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21,中間処理!$B:$B,"予定",中間処理!$C:$C,"&gt;="&amp;$G$1,中間処理!$C:$C,"&lt;="&amp;$G$2,中間処理!$D:$D,IF($G$3="すべての作業","&lt;&gt;",$G$3)),0)
)
/IF($G$5="10aあたり",AG$8*10,1)),"")</f>
        <v/>
      </c>
      <c r="AH21" s="35" t="str">
        <f>IFERROR(IF(AH$7="","",
(
SUMIFS(IF($G$4="作業時間（hh:mm）",中間処理!$G:$G,中間処理!$I:$I),中間処理!$E:$E,AH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21,中間処理!$B:$B,"予定",中間処理!$C:$C,"&gt;="&amp;$G$1,中間処理!$C:$C,"&lt;="&amp;$G$2,中間処理!$D:$D,IF($G$3="すべての作業","&lt;&gt;",$G$3)),0)
)
/IF($G$5="10aあたり",AH$8*10,1)),"")</f>
        <v/>
      </c>
      <c r="AI21" s="35" t="str">
        <f>IFERROR(IF(AI$7="","",
(
SUMIFS(IF($G$4="作業時間（hh:mm）",中間処理!$G:$G,中間処理!$I:$I),中間処理!$E:$E,AI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21,中間処理!$B:$B,"予定",中間処理!$C:$C,"&gt;="&amp;$G$1,中間処理!$C:$C,"&lt;="&amp;$G$2,中間処理!$D:$D,IF($G$3="すべての作業","&lt;&gt;",$G$3)),0)
)
/IF($G$5="10aあたり",AI$8*10,1)),"")</f>
        <v/>
      </c>
      <c r="AJ21" s="35" t="str">
        <f>IFERROR(IF(AJ$7="","",
(
SUMIFS(IF($G$4="作業時間（hh:mm）",中間処理!$G:$G,中間処理!$I:$I),中間処理!$E:$E,AJ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21,中間処理!$B:$B,"予定",中間処理!$C:$C,"&gt;="&amp;$G$1,中間処理!$C:$C,"&lt;="&amp;$G$2,中間処理!$D:$D,IF($G$3="すべての作業","&lt;&gt;",$G$3)),0)
)
/IF($G$5="10aあたり",AJ$8*10,1)),"")</f>
        <v/>
      </c>
      <c r="AK21" s="35" t="str">
        <f>IFERROR(IF(AK$7="","",
(
SUMIFS(IF($G$4="作業時間（hh:mm）",中間処理!$G:$G,中間処理!$I:$I),中間処理!$E:$E,AK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21,中間処理!$B:$B,"予定",中間処理!$C:$C,"&gt;="&amp;$G$1,中間処理!$C:$C,"&lt;="&amp;$G$2,中間処理!$D:$D,IF($G$3="すべての作業","&lt;&gt;",$G$3)),0)
)
/IF($G$5="10aあたり",AK$8*10,1)),"")</f>
        <v/>
      </c>
      <c r="AL21" s="35" t="str">
        <f>IFERROR(IF(AL$7="","",
(
SUMIFS(IF($G$4="作業時間（hh:mm）",中間処理!$G:$G,中間処理!$I:$I),中間処理!$E:$E,AL$7,中間処理!$F:$F,$F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21,中間処理!$B:$B,"予定",中間処理!$C:$C,"&gt;="&amp;$G$1,中間処理!$C:$C,"&lt;="&amp;$G$2,中間処理!$D:$D,IF($G$3="すべての作業","&lt;&gt;",$G$3)),0)
)
/IF($G$5="10aあたり",AL$8*10,1)),"")</f>
        <v/>
      </c>
    </row>
    <row r="22" spans="7:38">
      <c r="G22" s="13"/>
      <c r="H22" s="22" t="str">
        <f>IF(G22="","",
IF(G$4="作業時間（hh:mm）",SUM(I22:AL22),
IF(
COUNTIFS(単価情報!C:C,F22,単価情報!B:B,"作業者",単価情報!K:K,"&gt;="&amp;G$1,単価情報!J:J,"&lt;="&amp;G$2)
+COUNTIFS(単価情報!C:C,F22,単価情報!B:B,"作業者",単価情報!K:K,"",単価情報!J:J,"&lt;="&amp;G$2)=0,
"単価設定なし",SUM(I22:AL22))))</f>
        <v/>
      </c>
      <c r="I22" s="34" t="str">
        <f>IFERROR(IF(I$7="","",
(
SUMIFS(IF($G$4="作業時間（hh:mm）",中間処理!$G:$G,中間処理!$I:$I),中間処理!$E:$E,I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22,中間処理!$B:$B,"予定",中間処理!$C:$C,"&gt;="&amp;$G$1,中間処理!$C:$C,"&lt;="&amp;$G$2,中間処理!$D:$D,IF($G$3="すべての作業","&lt;&gt;",$G$3)),0)
)
/IF($G$5="10aあたり",I$8*10,1)),"")</f>
        <v/>
      </c>
      <c r="J22" s="35" t="str">
        <f>IFERROR(IF(J$7="","",
(
SUMIFS(IF($G$4="作業時間（hh:mm）",中間処理!$G:$G,中間処理!$I:$I),中間処理!$E:$E,J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22,中間処理!$B:$B,"予定",中間処理!$C:$C,"&gt;="&amp;$G$1,中間処理!$C:$C,"&lt;="&amp;$G$2,中間処理!$D:$D,IF($G$3="すべての作業","&lt;&gt;",$G$3)),0)
)
/IF($G$5="10aあたり",J$8*10,1)),"")</f>
        <v/>
      </c>
      <c r="K22" s="35" t="str">
        <f>IFERROR(IF(K$7="","",
(
SUMIFS(IF($G$4="作業時間（hh:mm）",中間処理!$G:$G,中間処理!$I:$I),中間処理!$E:$E,K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22,中間処理!$B:$B,"予定",中間処理!$C:$C,"&gt;="&amp;$G$1,中間処理!$C:$C,"&lt;="&amp;$G$2,中間処理!$D:$D,IF($G$3="すべての作業","&lt;&gt;",$G$3)),0)
)
/IF($G$5="10aあたり",K$8*10,1)),"")</f>
        <v/>
      </c>
      <c r="L22" s="35" t="str">
        <f>IFERROR(IF(L$7="","",
(
SUMIFS(IF($G$4="作業時間（hh:mm）",中間処理!$G:$G,中間処理!$I:$I),中間処理!$E:$E,L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22,中間処理!$B:$B,"予定",中間処理!$C:$C,"&gt;="&amp;$G$1,中間処理!$C:$C,"&lt;="&amp;$G$2,中間処理!$D:$D,IF($G$3="すべての作業","&lt;&gt;",$G$3)),0)
)
/IF($G$5="10aあたり",L$8*10,1)),"")</f>
        <v/>
      </c>
      <c r="M22" s="35" t="str">
        <f>IFERROR(IF(M$7="","",
(
SUMIFS(IF($G$4="作業時間（hh:mm）",中間処理!$G:$G,中間処理!$I:$I),中間処理!$E:$E,M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22,中間処理!$B:$B,"予定",中間処理!$C:$C,"&gt;="&amp;$G$1,中間処理!$C:$C,"&lt;="&amp;$G$2,中間処理!$D:$D,IF($G$3="すべての作業","&lt;&gt;",$G$3)),0)
)
/IF($G$5="10aあたり",M$8*10,1)),"")</f>
        <v/>
      </c>
      <c r="N22" s="35" t="str">
        <f>IFERROR(IF(N$7="","",
(
SUMIFS(IF($G$4="作業時間（hh:mm）",中間処理!$G:$G,中間処理!$I:$I),中間処理!$E:$E,N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22,中間処理!$B:$B,"予定",中間処理!$C:$C,"&gt;="&amp;$G$1,中間処理!$C:$C,"&lt;="&amp;$G$2,中間処理!$D:$D,IF($G$3="すべての作業","&lt;&gt;",$G$3)),0)
)
/IF($G$5="10aあたり",N$8*10,1)),"")</f>
        <v/>
      </c>
      <c r="O22" s="35" t="str">
        <f>IFERROR(IF(O$7="","",
(
SUMIFS(IF($G$4="作業時間（hh:mm）",中間処理!$G:$G,中間処理!$I:$I),中間処理!$E:$E,O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22,中間処理!$B:$B,"予定",中間処理!$C:$C,"&gt;="&amp;$G$1,中間処理!$C:$C,"&lt;="&amp;$G$2,中間処理!$D:$D,IF($G$3="すべての作業","&lt;&gt;",$G$3)),0)
)
/IF($G$5="10aあたり",O$8*10,1)),"")</f>
        <v/>
      </c>
      <c r="P22" s="35" t="str">
        <f>IFERROR(IF(P$7="","",
(
SUMIFS(IF($G$4="作業時間（hh:mm）",中間処理!$G:$G,中間処理!$I:$I),中間処理!$E:$E,P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22,中間処理!$B:$B,"予定",中間処理!$C:$C,"&gt;="&amp;$G$1,中間処理!$C:$C,"&lt;="&amp;$G$2,中間処理!$D:$D,IF($G$3="すべての作業","&lt;&gt;",$G$3)),0)
)
/IF($G$5="10aあたり",P$8*10,1)),"")</f>
        <v/>
      </c>
      <c r="Q22" s="35" t="str">
        <f>IFERROR(IF(Q$7="","",
(
SUMIFS(IF($G$4="作業時間（hh:mm）",中間処理!$G:$G,中間処理!$I:$I),中間処理!$E:$E,Q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22,中間処理!$B:$B,"予定",中間処理!$C:$C,"&gt;="&amp;$G$1,中間処理!$C:$C,"&lt;="&amp;$G$2,中間処理!$D:$D,IF($G$3="すべての作業","&lt;&gt;",$G$3)),0)
)
/IF($G$5="10aあたり",Q$8*10,1)),"")</f>
        <v/>
      </c>
      <c r="R22" s="35" t="str">
        <f>IFERROR(IF(R$7="","",
(
SUMIFS(IF($G$4="作業時間（hh:mm）",中間処理!$G:$G,中間処理!$I:$I),中間処理!$E:$E,R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22,中間処理!$B:$B,"予定",中間処理!$C:$C,"&gt;="&amp;$G$1,中間処理!$C:$C,"&lt;="&amp;$G$2,中間処理!$D:$D,IF($G$3="すべての作業","&lt;&gt;",$G$3)),0)
)
/IF($G$5="10aあたり",R$8*10,1)),"")</f>
        <v/>
      </c>
      <c r="S22" s="35" t="str">
        <f>IFERROR(IF(S$7="","",
(
SUMIFS(IF($G$4="作業時間（hh:mm）",中間処理!$G:$G,中間処理!$I:$I),中間処理!$E:$E,S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22,中間処理!$B:$B,"予定",中間処理!$C:$C,"&gt;="&amp;$G$1,中間処理!$C:$C,"&lt;="&amp;$G$2,中間処理!$D:$D,IF($G$3="すべての作業","&lt;&gt;",$G$3)),0)
)
/IF($G$5="10aあたり",S$8*10,1)),"")</f>
        <v/>
      </c>
      <c r="T22" s="35" t="str">
        <f>IFERROR(IF(T$7="","",
(
SUMIFS(IF($G$4="作業時間（hh:mm）",中間処理!$G:$G,中間処理!$I:$I),中間処理!$E:$E,T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22,中間処理!$B:$B,"予定",中間処理!$C:$C,"&gt;="&amp;$G$1,中間処理!$C:$C,"&lt;="&amp;$G$2,中間処理!$D:$D,IF($G$3="すべての作業","&lt;&gt;",$G$3)),0)
)
/IF($G$5="10aあたり",T$8*10,1)),"")</f>
        <v/>
      </c>
      <c r="U22" s="35" t="str">
        <f>IFERROR(IF(U$7="","",
(
SUMIFS(IF($G$4="作業時間（hh:mm）",中間処理!$G:$G,中間処理!$I:$I),中間処理!$E:$E,U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22,中間処理!$B:$B,"予定",中間処理!$C:$C,"&gt;="&amp;$G$1,中間処理!$C:$C,"&lt;="&amp;$G$2,中間処理!$D:$D,IF($G$3="すべての作業","&lt;&gt;",$G$3)),0)
)
/IF($G$5="10aあたり",U$8*10,1)),"")</f>
        <v/>
      </c>
      <c r="V22" s="35" t="str">
        <f>IFERROR(IF(V$7="","",
(
SUMIFS(IF($G$4="作業時間（hh:mm）",中間処理!$G:$G,中間処理!$I:$I),中間処理!$E:$E,V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22,中間処理!$B:$B,"予定",中間処理!$C:$C,"&gt;="&amp;$G$1,中間処理!$C:$C,"&lt;="&amp;$G$2,中間処理!$D:$D,IF($G$3="すべての作業","&lt;&gt;",$G$3)),0)
)
/IF($G$5="10aあたり",V$8*10,1)),"")</f>
        <v/>
      </c>
      <c r="W22" s="35" t="str">
        <f>IFERROR(IF(W$7="","",
(
SUMIFS(IF($G$4="作業時間（hh:mm）",中間処理!$G:$G,中間処理!$I:$I),中間処理!$E:$E,W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22,中間処理!$B:$B,"予定",中間処理!$C:$C,"&gt;="&amp;$G$1,中間処理!$C:$C,"&lt;="&amp;$G$2,中間処理!$D:$D,IF($G$3="すべての作業","&lt;&gt;",$G$3)),0)
)
/IF($G$5="10aあたり",W$8*10,1)),"")</f>
        <v/>
      </c>
      <c r="X22" s="35" t="str">
        <f>IFERROR(IF(X$7="","",
(
SUMIFS(IF($G$4="作業時間（hh:mm）",中間処理!$G:$G,中間処理!$I:$I),中間処理!$E:$E,X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22,中間処理!$B:$B,"予定",中間処理!$C:$C,"&gt;="&amp;$G$1,中間処理!$C:$C,"&lt;="&amp;$G$2,中間処理!$D:$D,IF($G$3="すべての作業","&lt;&gt;",$G$3)),0)
)
/IF($G$5="10aあたり",X$8*10,1)),"")</f>
        <v/>
      </c>
      <c r="Y22" s="35" t="str">
        <f>IFERROR(IF(Y$7="","",
(
SUMIFS(IF($G$4="作業時間（hh:mm）",中間処理!$G:$G,中間処理!$I:$I),中間処理!$E:$E,Y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22,中間処理!$B:$B,"予定",中間処理!$C:$C,"&gt;="&amp;$G$1,中間処理!$C:$C,"&lt;="&amp;$G$2,中間処理!$D:$D,IF($G$3="すべての作業","&lt;&gt;",$G$3)),0)
)
/IF($G$5="10aあたり",Y$8*10,1)),"")</f>
        <v/>
      </c>
      <c r="Z22" s="35" t="str">
        <f>IFERROR(IF(Z$7="","",
(
SUMIFS(IF($G$4="作業時間（hh:mm）",中間処理!$G:$G,中間処理!$I:$I),中間処理!$E:$E,Z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22,中間処理!$B:$B,"予定",中間処理!$C:$C,"&gt;="&amp;$G$1,中間処理!$C:$C,"&lt;="&amp;$G$2,中間処理!$D:$D,IF($G$3="すべての作業","&lt;&gt;",$G$3)),0)
)
/IF($G$5="10aあたり",Z$8*10,1)),"")</f>
        <v/>
      </c>
      <c r="AA22" s="35" t="str">
        <f>IFERROR(IF(AA$7="","",
(
SUMIFS(IF($G$4="作業時間（hh:mm）",中間処理!$G:$G,中間処理!$I:$I),中間処理!$E:$E,AA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22,中間処理!$B:$B,"予定",中間処理!$C:$C,"&gt;="&amp;$G$1,中間処理!$C:$C,"&lt;="&amp;$G$2,中間処理!$D:$D,IF($G$3="すべての作業","&lt;&gt;",$G$3)),0)
)
/IF($G$5="10aあたり",AA$8*10,1)),"")</f>
        <v/>
      </c>
      <c r="AB22" s="35" t="str">
        <f>IFERROR(IF(AB$7="","",
(
SUMIFS(IF($G$4="作業時間（hh:mm）",中間処理!$G:$G,中間処理!$I:$I),中間処理!$E:$E,AB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22,中間処理!$B:$B,"予定",中間処理!$C:$C,"&gt;="&amp;$G$1,中間処理!$C:$C,"&lt;="&amp;$G$2,中間処理!$D:$D,IF($G$3="すべての作業","&lt;&gt;",$G$3)),0)
)
/IF($G$5="10aあたり",AB$8*10,1)),"")</f>
        <v/>
      </c>
      <c r="AC22" s="35" t="str">
        <f>IFERROR(IF(AC$7="","",
(
SUMIFS(IF($G$4="作業時間（hh:mm）",中間処理!$G:$G,中間処理!$I:$I),中間処理!$E:$E,AC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22,中間処理!$B:$B,"予定",中間処理!$C:$C,"&gt;="&amp;$G$1,中間処理!$C:$C,"&lt;="&amp;$G$2,中間処理!$D:$D,IF($G$3="すべての作業","&lt;&gt;",$G$3)),0)
)
/IF($G$5="10aあたり",AC$8*10,1)),"")</f>
        <v/>
      </c>
      <c r="AD22" s="35" t="str">
        <f>IFERROR(IF(AD$7="","",
(
SUMIFS(IF($G$4="作業時間（hh:mm）",中間処理!$G:$G,中間処理!$I:$I),中間処理!$E:$E,AD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22,中間処理!$B:$B,"予定",中間処理!$C:$C,"&gt;="&amp;$G$1,中間処理!$C:$C,"&lt;="&amp;$G$2,中間処理!$D:$D,IF($G$3="すべての作業","&lt;&gt;",$G$3)),0)
)
/IF($G$5="10aあたり",AD$8*10,1)),"")</f>
        <v/>
      </c>
      <c r="AE22" s="35" t="str">
        <f>IFERROR(IF(AE$7="","",
(
SUMIFS(IF($G$4="作業時間（hh:mm）",中間処理!$G:$G,中間処理!$I:$I),中間処理!$E:$E,AE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22,中間処理!$B:$B,"予定",中間処理!$C:$C,"&gt;="&amp;$G$1,中間処理!$C:$C,"&lt;="&amp;$G$2,中間処理!$D:$D,IF($G$3="すべての作業","&lt;&gt;",$G$3)),0)
)
/IF($G$5="10aあたり",AE$8*10,1)),"")</f>
        <v/>
      </c>
      <c r="AF22" s="35" t="str">
        <f>IFERROR(IF(AF$7="","",
(
SUMIFS(IF($G$4="作業時間（hh:mm）",中間処理!$G:$G,中間処理!$I:$I),中間処理!$E:$E,AF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22,中間処理!$B:$B,"予定",中間処理!$C:$C,"&gt;="&amp;$G$1,中間処理!$C:$C,"&lt;="&amp;$G$2,中間処理!$D:$D,IF($G$3="すべての作業","&lt;&gt;",$G$3)),0)
)
/IF($G$5="10aあたり",AF$8*10,1)),"")</f>
        <v/>
      </c>
      <c r="AG22" s="35" t="str">
        <f>IFERROR(IF(AG$7="","",
(
SUMIFS(IF($G$4="作業時間（hh:mm）",中間処理!$G:$G,中間処理!$I:$I),中間処理!$E:$E,AG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22,中間処理!$B:$B,"予定",中間処理!$C:$C,"&gt;="&amp;$G$1,中間処理!$C:$C,"&lt;="&amp;$G$2,中間処理!$D:$D,IF($G$3="すべての作業","&lt;&gt;",$G$3)),0)
)
/IF($G$5="10aあたり",AG$8*10,1)),"")</f>
        <v/>
      </c>
      <c r="AH22" s="35" t="str">
        <f>IFERROR(IF(AH$7="","",
(
SUMIFS(IF($G$4="作業時間（hh:mm）",中間処理!$G:$G,中間処理!$I:$I),中間処理!$E:$E,AH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22,中間処理!$B:$B,"予定",中間処理!$C:$C,"&gt;="&amp;$G$1,中間処理!$C:$C,"&lt;="&amp;$G$2,中間処理!$D:$D,IF($G$3="すべての作業","&lt;&gt;",$G$3)),0)
)
/IF($G$5="10aあたり",AH$8*10,1)),"")</f>
        <v/>
      </c>
      <c r="AI22" s="35" t="str">
        <f>IFERROR(IF(AI$7="","",
(
SUMIFS(IF($G$4="作業時間（hh:mm）",中間処理!$G:$G,中間処理!$I:$I),中間処理!$E:$E,AI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22,中間処理!$B:$B,"予定",中間処理!$C:$C,"&gt;="&amp;$G$1,中間処理!$C:$C,"&lt;="&amp;$G$2,中間処理!$D:$D,IF($G$3="すべての作業","&lt;&gt;",$G$3)),0)
)
/IF($G$5="10aあたり",AI$8*10,1)),"")</f>
        <v/>
      </c>
      <c r="AJ22" s="35" t="str">
        <f>IFERROR(IF(AJ$7="","",
(
SUMIFS(IF($G$4="作業時間（hh:mm）",中間処理!$G:$G,中間処理!$I:$I),中間処理!$E:$E,AJ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22,中間処理!$B:$B,"予定",中間処理!$C:$C,"&gt;="&amp;$G$1,中間処理!$C:$C,"&lt;="&amp;$G$2,中間処理!$D:$D,IF($G$3="すべての作業","&lt;&gt;",$G$3)),0)
)
/IF($G$5="10aあたり",AJ$8*10,1)),"")</f>
        <v/>
      </c>
      <c r="AK22" s="35" t="str">
        <f>IFERROR(IF(AK$7="","",
(
SUMIFS(IF($G$4="作業時間（hh:mm）",中間処理!$G:$G,中間処理!$I:$I),中間処理!$E:$E,AK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22,中間処理!$B:$B,"予定",中間処理!$C:$C,"&gt;="&amp;$G$1,中間処理!$C:$C,"&lt;="&amp;$G$2,中間処理!$D:$D,IF($G$3="すべての作業","&lt;&gt;",$G$3)),0)
)
/IF($G$5="10aあたり",AK$8*10,1)),"")</f>
        <v/>
      </c>
      <c r="AL22" s="35" t="str">
        <f>IFERROR(IF(AL$7="","",
(
SUMIFS(IF($G$4="作業時間（hh:mm）",中間処理!$G:$G,中間処理!$I:$I),中間処理!$E:$E,AL$7,中間処理!$F:$F,$F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22,中間処理!$B:$B,"予定",中間処理!$C:$C,"&gt;="&amp;$G$1,中間処理!$C:$C,"&lt;="&amp;$G$2,中間処理!$D:$D,IF($G$3="すべての作業","&lt;&gt;",$G$3)),0)
)
/IF($G$5="10aあたり",AL$8*10,1)),"")</f>
        <v/>
      </c>
    </row>
    <row r="23" spans="7:38">
      <c r="G23" s="13"/>
      <c r="H23" s="22" t="str">
        <f>IF(G23="","",
IF(G$4="作業時間（hh:mm）",SUM(I23:AL23),
IF(
COUNTIFS(単価情報!C:C,F23,単価情報!B:B,"作業者",単価情報!K:K,"&gt;="&amp;G$1,単価情報!J:J,"&lt;="&amp;G$2)
+COUNTIFS(単価情報!C:C,F23,単価情報!B:B,"作業者",単価情報!K:K,"",単価情報!J:J,"&lt;="&amp;G$2)=0,
"単価設定なし",SUM(I23:AL23))))</f>
        <v/>
      </c>
      <c r="I23" s="34" t="str">
        <f>IFERROR(IF(I$7="","",
(
SUMIFS(IF($G$4="作業時間（hh:mm）",中間処理!$G:$G,中間処理!$I:$I),中間処理!$E:$E,I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23,中間処理!$B:$B,"予定",中間処理!$C:$C,"&gt;="&amp;$G$1,中間処理!$C:$C,"&lt;="&amp;$G$2,中間処理!$D:$D,IF($G$3="すべての作業","&lt;&gt;",$G$3)),0)
)
/IF($G$5="10aあたり",I$8*10,1)),"")</f>
        <v/>
      </c>
      <c r="J23" s="35" t="str">
        <f>IFERROR(IF(J$7="","",
(
SUMIFS(IF($G$4="作業時間（hh:mm）",中間処理!$G:$G,中間処理!$I:$I),中間処理!$E:$E,J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23,中間処理!$B:$B,"予定",中間処理!$C:$C,"&gt;="&amp;$G$1,中間処理!$C:$C,"&lt;="&amp;$G$2,中間処理!$D:$D,IF($G$3="すべての作業","&lt;&gt;",$G$3)),0)
)
/IF($G$5="10aあたり",J$8*10,1)),"")</f>
        <v/>
      </c>
      <c r="K23" s="35" t="str">
        <f>IFERROR(IF(K$7="","",
(
SUMIFS(IF($G$4="作業時間（hh:mm）",中間処理!$G:$G,中間処理!$I:$I),中間処理!$E:$E,K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23,中間処理!$B:$B,"予定",中間処理!$C:$C,"&gt;="&amp;$G$1,中間処理!$C:$C,"&lt;="&amp;$G$2,中間処理!$D:$D,IF($G$3="すべての作業","&lt;&gt;",$G$3)),0)
)
/IF($G$5="10aあたり",K$8*10,1)),"")</f>
        <v/>
      </c>
      <c r="L23" s="35" t="str">
        <f>IFERROR(IF(L$7="","",
(
SUMIFS(IF($G$4="作業時間（hh:mm）",中間処理!$G:$G,中間処理!$I:$I),中間処理!$E:$E,L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23,中間処理!$B:$B,"予定",中間処理!$C:$C,"&gt;="&amp;$G$1,中間処理!$C:$C,"&lt;="&amp;$G$2,中間処理!$D:$D,IF($G$3="すべての作業","&lt;&gt;",$G$3)),0)
)
/IF($G$5="10aあたり",L$8*10,1)),"")</f>
        <v/>
      </c>
      <c r="M23" s="35" t="str">
        <f>IFERROR(IF(M$7="","",
(
SUMIFS(IF($G$4="作業時間（hh:mm）",中間処理!$G:$G,中間処理!$I:$I),中間処理!$E:$E,M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23,中間処理!$B:$B,"予定",中間処理!$C:$C,"&gt;="&amp;$G$1,中間処理!$C:$C,"&lt;="&amp;$G$2,中間処理!$D:$D,IF($G$3="すべての作業","&lt;&gt;",$G$3)),0)
)
/IF($G$5="10aあたり",M$8*10,1)),"")</f>
        <v/>
      </c>
      <c r="N23" s="35" t="str">
        <f>IFERROR(IF(N$7="","",
(
SUMIFS(IF($G$4="作業時間（hh:mm）",中間処理!$G:$G,中間処理!$I:$I),中間処理!$E:$E,N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23,中間処理!$B:$B,"予定",中間処理!$C:$C,"&gt;="&amp;$G$1,中間処理!$C:$C,"&lt;="&amp;$G$2,中間処理!$D:$D,IF($G$3="すべての作業","&lt;&gt;",$G$3)),0)
)
/IF($G$5="10aあたり",N$8*10,1)),"")</f>
        <v/>
      </c>
      <c r="O23" s="35" t="str">
        <f>IFERROR(IF(O$7="","",
(
SUMIFS(IF($G$4="作業時間（hh:mm）",中間処理!$G:$G,中間処理!$I:$I),中間処理!$E:$E,O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23,中間処理!$B:$B,"予定",中間処理!$C:$C,"&gt;="&amp;$G$1,中間処理!$C:$C,"&lt;="&amp;$G$2,中間処理!$D:$D,IF($G$3="すべての作業","&lt;&gt;",$G$3)),0)
)
/IF($G$5="10aあたり",O$8*10,1)),"")</f>
        <v/>
      </c>
      <c r="P23" s="35" t="str">
        <f>IFERROR(IF(P$7="","",
(
SUMIFS(IF($G$4="作業時間（hh:mm）",中間処理!$G:$G,中間処理!$I:$I),中間処理!$E:$E,P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23,中間処理!$B:$B,"予定",中間処理!$C:$C,"&gt;="&amp;$G$1,中間処理!$C:$C,"&lt;="&amp;$G$2,中間処理!$D:$D,IF($G$3="すべての作業","&lt;&gt;",$G$3)),0)
)
/IF($G$5="10aあたり",P$8*10,1)),"")</f>
        <v/>
      </c>
      <c r="Q23" s="35" t="str">
        <f>IFERROR(IF(Q$7="","",
(
SUMIFS(IF($G$4="作業時間（hh:mm）",中間処理!$G:$G,中間処理!$I:$I),中間処理!$E:$E,Q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23,中間処理!$B:$B,"予定",中間処理!$C:$C,"&gt;="&amp;$G$1,中間処理!$C:$C,"&lt;="&amp;$G$2,中間処理!$D:$D,IF($G$3="すべての作業","&lt;&gt;",$G$3)),0)
)
/IF($G$5="10aあたり",Q$8*10,1)),"")</f>
        <v/>
      </c>
      <c r="R23" s="35" t="str">
        <f>IFERROR(IF(R$7="","",
(
SUMIFS(IF($G$4="作業時間（hh:mm）",中間処理!$G:$G,中間処理!$I:$I),中間処理!$E:$E,R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23,中間処理!$B:$B,"予定",中間処理!$C:$C,"&gt;="&amp;$G$1,中間処理!$C:$C,"&lt;="&amp;$G$2,中間処理!$D:$D,IF($G$3="すべての作業","&lt;&gt;",$G$3)),0)
)
/IF($G$5="10aあたり",R$8*10,1)),"")</f>
        <v/>
      </c>
      <c r="S23" s="35" t="str">
        <f>IFERROR(IF(S$7="","",
(
SUMIFS(IF($G$4="作業時間（hh:mm）",中間処理!$G:$G,中間処理!$I:$I),中間処理!$E:$E,S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23,中間処理!$B:$B,"予定",中間処理!$C:$C,"&gt;="&amp;$G$1,中間処理!$C:$C,"&lt;="&amp;$G$2,中間処理!$D:$D,IF($G$3="すべての作業","&lt;&gt;",$G$3)),0)
)
/IF($G$5="10aあたり",S$8*10,1)),"")</f>
        <v/>
      </c>
      <c r="T23" s="35" t="str">
        <f>IFERROR(IF(T$7="","",
(
SUMIFS(IF($G$4="作業時間（hh:mm）",中間処理!$G:$G,中間処理!$I:$I),中間処理!$E:$E,T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23,中間処理!$B:$B,"予定",中間処理!$C:$C,"&gt;="&amp;$G$1,中間処理!$C:$C,"&lt;="&amp;$G$2,中間処理!$D:$D,IF($G$3="すべての作業","&lt;&gt;",$G$3)),0)
)
/IF($G$5="10aあたり",T$8*10,1)),"")</f>
        <v/>
      </c>
      <c r="U23" s="35" t="str">
        <f>IFERROR(IF(U$7="","",
(
SUMIFS(IF($G$4="作業時間（hh:mm）",中間処理!$G:$G,中間処理!$I:$I),中間処理!$E:$E,U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23,中間処理!$B:$B,"予定",中間処理!$C:$C,"&gt;="&amp;$G$1,中間処理!$C:$C,"&lt;="&amp;$G$2,中間処理!$D:$D,IF($G$3="すべての作業","&lt;&gt;",$G$3)),0)
)
/IF($G$5="10aあたり",U$8*10,1)),"")</f>
        <v/>
      </c>
      <c r="V23" s="35" t="str">
        <f>IFERROR(IF(V$7="","",
(
SUMIFS(IF($G$4="作業時間（hh:mm）",中間処理!$G:$G,中間処理!$I:$I),中間処理!$E:$E,V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23,中間処理!$B:$B,"予定",中間処理!$C:$C,"&gt;="&amp;$G$1,中間処理!$C:$C,"&lt;="&amp;$G$2,中間処理!$D:$D,IF($G$3="すべての作業","&lt;&gt;",$G$3)),0)
)
/IF($G$5="10aあたり",V$8*10,1)),"")</f>
        <v/>
      </c>
      <c r="W23" s="35" t="str">
        <f>IFERROR(IF(W$7="","",
(
SUMIFS(IF($G$4="作業時間（hh:mm）",中間処理!$G:$G,中間処理!$I:$I),中間処理!$E:$E,W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23,中間処理!$B:$B,"予定",中間処理!$C:$C,"&gt;="&amp;$G$1,中間処理!$C:$C,"&lt;="&amp;$G$2,中間処理!$D:$D,IF($G$3="すべての作業","&lt;&gt;",$G$3)),0)
)
/IF($G$5="10aあたり",W$8*10,1)),"")</f>
        <v/>
      </c>
      <c r="X23" s="35" t="str">
        <f>IFERROR(IF(X$7="","",
(
SUMIFS(IF($G$4="作業時間（hh:mm）",中間処理!$G:$G,中間処理!$I:$I),中間処理!$E:$E,X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23,中間処理!$B:$B,"予定",中間処理!$C:$C,"&gt;="&amp;$G$1,中間処理!$C:$C,"&lt;="&amp;$G$2,中間処理!$D:$D,IF($G$3="すべての作業","&lt;&gt;",$G$3)),0)
)
/IF($G$5="10aあたり",X$8*10,1)),"")</f>
        <v/>
      </c>
      <c r="Y23" s="35" t="str">
        <f>IFERROR(IF(Y$7="","",
(
SUMIFS(IF($G$4="作業時間（hh:mm）",中間処理!$G:$G,中間処理!$I:$I),中間処理!$E:$E,Y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23,中間処理!$B:$B,"予定",中間処理!$C:$C,"&gt;="&amp;$G$1,中間処理!$C:$C,"&lt;="&amp;$G$2,中間処理!$D:$D,IF($G$3="すべての作業","&lt;&gt;",$G$3)),0)
)
/IF($G$5="10aあたり",Y$8*10,1)),"")</f>
        <v/>
      </c>
      <c r="Z23" s="35" t="str">
        <f>IFERROR(IF(Z$7="","",
(
SUMIFS(IF($G$4="作業時間（hh:mm）",中間処理!$G:$G,中間処理!$I:$I),中間処理!$E:$E,Z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23,中間処理!$B:$B,"予定",中間処理!$C:$C,"&gt;="&amp;$G$1,中間処理!$C:$C,"&lt;="&amp;$G$2,中間処理!$D:$D,IF($G$3="すべての作業","&lt;&gt;",$G$3)),0)
)
/IF($G$5="10aあたり",Z$8*10,1)),"")</f>
        <v/>
      </c>
      <c r="AA23" s="35" t="str">
        <f>IFERROR(IF(AA$7="","",
(
SUMIFS(IF($G$4="作業時間（hh:mm）",中間処理!$G:$G,中間処理!$I:$I),中間処理!$E:$E,AA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23,中間処理!$B:$B,"予定",中間処理!$C:$C,"&gt;="&amp;$G$1,中間処理!$C:$C,"&lt;="&amp;$G$2,中間処理!$D:$D,IF($G$3="すべての作業","&lt;&gt;",$G$3)),0)
)
/IF($G$5="10aあたり",AA$8*10,1)),"")</f>
        <v/>
      </c>
      <c r="AB23" s="35" t="str">
        <f>IFERROR(IF(AB$7="","",
(
SUMIFS(IF($G$4="作業時間（hh:mm）",中間処理!$G:$G,中間処理!$I:$I),中間処理!$E:$E,AB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23,中間処理!$B:$B,"予定",中間処理!$C:$C,"&gt;="&amp;$G$1,中間処理!$C:$C,"&lt;="&amp;$G$2,中間処理!$D:$D,IF($G$3="すべての作業","&lt;&gt;",$G$3)),0)
)
/IF($G$5="10aあたり",AB$8*10,1)),"")</f>
        <v/>
      </c>
      <c r="AC23" s="35" t="str">
        <f>IFERROR(IF(AC$7="","",
(
SUMIFS(IF($G$4="作業時間（hh:mm）",中間処理!$G:$G,中間処理!$I:$I),中間処理!$E:$E,AC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23,中間処理!$B:$B,"予定",中間処理!$C:$C,"&gt;="&amp;$G$1,中間処理!$C:$C,"&lt;="&amp;$G$2,中間処理!$D:$D,IF($G$3="すべての作業","&lt;&gt;",$G$3)),0)
)
/IF($G$5="10aあたり",AC$8*10,1)),"")</f>
        <v/>
      </c>
      <c r="AD23" s="35" t="str">
        <f>IFERROR(IF(AD$7="","",
(
SUMIFS(IF($G$4="作業時間（hh:mm）",中間処理!$G:$G,中間処理!$I:$I),中間処理!$E:$E,AD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23,中間処理!$B:$B,"予定",中間処理!$C:$C,"&gt;="&amp;$G$1,中間処理!$C:$C,"&lt;="&amp;$G$2,中間処理!$D:$D,IF($G$3="すべての作業","&lt;&gt;",$G$3)),0)
)
/IF($G$5="10aあたり",AD$8*10,1)),"")</f>
        <v/>
      </c>
      <c r="AE23" s="35" t="str">
        <f>IFERROR(IF(AE$7="","",
(
SUMIFS(IF($G$4="作業時間（hh:mm）",中間処理!$G:$G,中間処理!$I:$I),中間処理!$E:$E,AE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23,中間処理!$B:$B,"予定",中間処理!$C:$C,"&gt;="&amp;$G$1,中間処理!$C:$C,"&lt;="&amp;$G$2,中間処理!$D:$D,IF($G$3="すべての作業","&lt;&gt;",$G$3)),0)
)
/IF($G$5="10aあたり",AE$8*10,1)),"")</f>
        <v/>
      </c>
      <c r="AF23" s="35" t="str">
        <f>IFERROR(IF(AF$7="","",
(
SUMIFS(IF($G$4="作業時間（hh:mm）",中間処理!$G:$G,中間処理!$I:$I),中間処理!$E:$E,AF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23,中間処理!$B:$B,"予定",中間処理!$C:$C,"&gt;="&amp;$G$1,中間処理!$C:$C,"&lt;="&amp;$G$2,中間処理!$D:$D,IF($G$3="すべての作業","&lt;&gt;",$G$3)),0)
)
/IF($G$5="10aあたり",AF$8*10,1)),"")</f>
        <v/>
      </c>
      <c r="AG23" s="35" t="str">
        <f>IFERROR(IF(AG$7="","",
(
SUMIFS(IF($G$4="作業時間（hh:mm）",中間処理!$G:$G,中間処理!$I:$I),中間処理!$E:$E,AG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23,中間処理!$B:$B,"予定",中間処理!$C:$C,"&gt;="&amp;$G$1,中間処理!$C:$C,"&lt;="&amp;$G$2,中間処理!$D:$D,IF($G$3="すべての作業","&lt;&gt;",$G$3)),0)
)
/IF($G$5="10aあたり",AG$8*10,1)),"")</f>
        <v/>
      </c>
      <c r="AH23" s="35" t="str">
        <f>IFERROR(IF(AH$7="","",
(
SUMIFS(IF($G$4="作業時間（hh:mm）",中間処理!$G:$G,中間処理!$I:$I),中間処理!$E:$E,AH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23,中間処理!$B:$B,"予定",中間処理!$C:$C,"&gt;="&amp;$G$1,中間処理!$C:$C,"&lt;="&amp;$G$2,中間処理!$D:$D,IF($G$3="すべての作業","&lt;&gt;",$G$3)),0)
)
/IF($G$5="10aあたり",AH$8*10,1)),"")</f>
        <v/>
      </c>
      <c r="AI23" s="35" t="str">
        <f>IFERROR(IF(AI$7="","",
(
SUMIFS(IF($G$4="作業時間（hh:mm）",中間処理!$G:$G,中間処理!$I:$I),中間処理!$E:$E,AI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23,中間処理!$B:$B,"予定",中間処理!$C:$C,"&gt;="&amp;$G$1,中間処理!$C:$C,"&lt;="&amp;$G$2,中間処理!$D:$D,IF($G$3="すべての作業","&lt;&gt;",$G$3)),0)
)
/IF($G$5="10aあたり",AI$8*10,1)),"")</f>
        <v/>
      </c>
      <c r="AJ23" s="35" t="str">
        <f>IFERROR(IF(AJ$7="","",
(
SUMIFS(IF($G$4="作業時間（hh:mm）",中間処理!$G:$G,中間処理!$I:$I),中間処理!$E:$E,AJ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23,中間処理!$B:$B,"予定",中間処理!$C:$C,"&gt;="&amp;$G$1,中間処理!$C:$C,"&lt;="&amp;$G$2,中間処理!$D:$D,IF($G$3="すべての作業","&lt;&gt;",$G$3)),0)
)
/IF($G$5="10aあたり",AJ$8*10,1)),"")</f>
        <v/>
      </c>
      <c r="AK23" s="35" t="str">
        <f>IFERROR(IF(AK$7="","",
(
SUMIFS(IF($G$4="作業時間（hh:mm）",中間処理!$G:$G,中間処理!$I:$I),中間処理!$E:$E,AK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23,中間処理!$B:$B,"予定",中間処理!$C:$C,"&gt;="&amp;$G$1,中間処理!$C:$C,"&lt;="&amp;$G$2,中間処理!$D:$D,IF($G$3="すべての作業","&lt;&gt;",$G$3)),0)
)
/IF($G$5="10aあたり",AK$8*10,1)),"")</f>
        <v/>
      </c>
      <c r="AL23" s="35" t="str">
        <f>IFERROR(IF(AL$7="","",
(
SUMIFS(IF($G$4="作業時間（hh:mm）",中間処理!$G:$G,中間処理!$I:$I),中間処理!$E:$E,AL$7,中間処理!$F:$F,$F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23,中間処理!$B:$B,"予定",中間処理!$C:$C,"&gt;="&amp;$G$1,中間処理!$C:$C,"&lt;="&amp;$G$2,中間処理!$D:$D,IF($G$3="すべての作業","&lt;&gt;",$G$3)),0)
)
/IF($G$5="10aあたり",AL$8*10,1)),"")</f>
        <v/>
      </c>
    </row>
    <row r="24" spans="7:38">
      <c r="G24" s="13"/>
      <c r="H24" s="22" t="str">
        <f>IF(G24="","",
IF(G$4="作業時間（hh:mm）",SUM(I24:AL24),
IF(
COUNTIFS(単価情報!C:C,F24,単価情報!B:B,"作業者",単価情報!K:K,"&gt;="&amp;G$1,単価情報!J:J,"&lt;="&amp;G$2)
+COUNTIFS(単価情報!C:C,F24,単価情報!B:B,"作業者",単価情報!K:K,"",単価情報!J:J,"&lt;="&amp;G$2)=0,
"単価設定なし",SUM(I24:AL24))))</f>
        <v/>
      </c>
      <c r="I24" s="34" t="str">
        <f>IFERROR(IF(I$7="","",
(
SUMIFS(IF($G$4="作業時間（hh:mm）",中間処理!$G:$G,中間処理!$I:$I),中間処理!$E:$E,I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24,中間処理!$B:$B,"予定",中間処理!$C:$C,"&gt;="&amp;$G$1,中間処理!$C:$C,"&lt;="&amp;$G$2,中間処理!$D:$D,IF($G$3="すべての作業","&lt;&gt;",$G$3)),0)
)
/IF($G$5="10aあたり",I$8*10,1)),"")</f>
        <v/>
      </c>
      <c r="J24" s="35" t="str">
        <f>IFERROR(IF(J$7="","",
(
SUMIFS(IF($G$4="作業時間（hh:mm）",中間処理!$G:$G,中間処理!$I:$I),中間処理!$E:$E,J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24,中間処理!$B:$B,"予定",中間処理!$C:$C,"&gt;="&amp;$G$1,中間処理!$C:$C,"&lt;="&amp;$G$2,中間処理!$D:$D,IF($G$3="すべての作業","&lt;&gt;",$G$3)),0)
)
/IF($G$5="10aあたり",J$8*10,1)),"")</f>
        <v/>
      </c>
      <c r="K24" s="35" t="str">
        <f>IFERROR(IF(K$7="","",
(
SUMIFS(IF($G$4="作業時間（hh:mm）",中間処理!$G:$G,中間処理!$I:$I),中間処理!$E:$E,K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24,中間処理!$B:$B,"予定",中間処理!$C:$C,"&gt;="&amp;$G$1,中間処理!$C:$C,"&lt;="&amp;$G$2,中間処理!$D:$D,IF($G$3="すべての作業","&lt;&gt;",$G$3)),0)
)
/IF($G$5="10aあたり",K$8*10,1)),"")</f>
        <v/>
      </c>
      <c r="L24" s="35" t="str">
        <f>IFERROR(IF(L$7="","",
(
SUMIFS(IF($G$4="作業時間（hh:mm）",中間処理!$G:$G,中間処理!$I:$I),中間処理!$E:$E,L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24,中間処理!$B:$B,"予定",中間処理!$C:$C,"&gt;="&amp;$G$1,中間処理!$C:$C,"&lt;="&amp;$G$2,中間処理!$D:$D,IF($G$3="すべての作業","&lt;&gt;",$G$3)),0)
)
/IF($G$5="10aあたり",L$8*10,1)),"")</f>
        <v/>
      </c>
      <c r="M24" s="35" t="str">
        <f>IFERROR(IF(M$7="","",
(
SUMIFS(IF($G$4="作業時間（hh:mm）",中間処理!$G:$G,中間処理!$I:$I),中間処理!$E:$E,M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24,中間処理!$B:$B,"予定",中間処理!$C:$C,"&gt;="&amp;$G$1,中間処理!$C:$C,"&lt;="&amp;$G$2,中間処理!$D:$D,IF($G$3="すべての作業","&lt;&gt;",$G$3)),0)
)
/IF($G$5="10aあたり",M$8*10,1)),"")</f>
        <v/>
      </c>
      <c r="N24" s="35" t="str">
        <f>IFERROR(IF(N$7="","",
(
SUMIFS(IF($G$4="作業時間（hh:mm）",中間処理!$G:$G,中間処理!$I:$I),中間処理!$E:$E,N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24,中間処理!$B:$B,"予定",中間処理!$C:$C,"&gt;="&amp;$G$1,中間処理!$C:$C,"&lt;="&amp;$G$2,中間処理!$D:$D,IF($G$3="すべての作業","&lt;&gt;",$G$3)),0)
)
/IF($G$5="10aあたり",N$8*10,1)),"")</f>
        <v/>
      </c>
      <c r="O24" s="35" t="str">
        <f>IFERROR(IF(O$7="","",
(
SUMIFS(IF($G$4="作業時間（hh:mm）",中間処理!$G:$G,中間処理!$I:$I),中間処理!$E:$E,O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24,中間処理!$B:$B,"予定",中間処理!$C:$C,"&gt;="&amp;$G$1,中間処理!$C:$C,"&lt;="&amp;$G$2,中間処理!$D:$D,IF($G$3="すべての作業","&lt;&gt;",$G$3)),0)
)
/IF($G$5="10aあたり",O$8*10,1)),"")</f>
        <v/>
      </c>
      <c r="P24" s="35" t="str">
        <f>IFERROR(IF(P$7="","",
(
SUMIFS(IF($G$4="作業時間（hh:mm）",中間処理!$G:$G,中間処理!$I:$I),中間処理!$E:$E,P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24,中間処理!$B:$B,"予定",中間処理!$C:$C,"&gt;="&amp;$G$1,中間処理!$C:$C,"&lt;="&amp;$G$2,中間処理!$D:$D,IF($G$3="すべての作業","&lt;&gt;",$G$3)),0)
)
/IF($G$5="10aあたり",P$8*10,1)),"")</f>
        <v/>
      </c>
      <c r="Q24" s="35" t="str">
        <f>IFERROR(IF(Q$7="","",
(
SUMIFS(IF($G$4="作業時間（hh:mm）",中間処理!$G:$G,中間処理!$I:$I),中間処理!$E:$E,Q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24,中間処理!$B:$B,"予定",中間処理!$C:$C,"&gt;="&amp;$G$1,中間処理!$C:$C,"&lt;="&amp;$G$2,中間処理!$D:$D,IF($G$3="すべての作業","&lt;&gt;",$G$3)),0)
)
/IF($G$5="10aあたり",Q$8*10,1)),"")</f>
        <v/>
      </c>
      <c r="R24" s="35" t="str">
        <f>IFERROR(IF(R$7="","",
(
SUMIFS(IF($G$4="作業時間（hh:mm）",中間処理!$G:$G,中間処理!$I:$I),中間処理!$E:$E,R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24,中間処理!$B:$B,"予定",中間処理!$C:$C,"&gt;="&amp;$G$1,中間処理!$C:$C,"&lt;="&amp;$G$2,中間処理!$D:$D,IF($G$3="すべての作業","&lt;&gt;",$G$3)),0)
)
/IF($G$5="10aあたり",R$8*10,1)),"")</f>
        <v/>
      </c>
      <c r="S24" s="35" t="str">
        <f>IFERROR(IF(S$7="","",
(
SUMIFS(IF($G$4="作業時間（hh:mm）",中間処理!$G:$G,中間処理!$I:$I),中間処理!$E:$E,S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24,中間処理!$B:$B,"予定",中間処理!$C:$C,"&gt;="&amp;$G$1,中間処理!$C:$C,"&lt;="&amp;$G$2,中間処理!$D:$D,IF($G$3="すべての作業","&lt;&gt;",$G$3)),0)
)
/IF($G$5="10aあたり",S$8*10,1)),"")</f>
        <v/>
      </c>
      <c r="T24" s="35" t="str">
        <f>IFERROR(IF(T$7="","",
(
SUMIFS(IF($G$4="作業時間（hh:mm）",中間処理!$G:$G,中間処理!$I:$I),中間処理!$E:$E,T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24,中間処理!$B:$B,"予定",中間処理!$C:$C,"&gt;="&amp;$G$1,中間処理!$C:$C,"&lt;="&amp;$G$2,中間処理!$D:$D,IF($G$3="すべての作業","&lt;&gt;",$G$3)),0)
)
/IF($G$5="10aあたり",T$8*10,1)),"")</f>
        <v/>
      </c>
      <c r="U24" s="35" t="str">
        <f>IFERROR(IF(U$7="","",
(
SUMIFS(IF($G$4="作業時間（hh:mm）",中間処理!$G:$G,中間処理!$I:$I),中間処理!$E:$E,U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24,中間処理!$B:$B,"予定",中間処理!$C:$C,"&gt;="&amp;$G$1,中間処理!$C:$C,"&lt;="&amp;$G$2,中間処理!$D:$D,IF($G$3="すべての作業","&lt;&gt;",$G$3)),0)
)
/IF($G$5="10aあたり",U$8*10,1)),"")</f>
        <v/>
      </c>
      <c r="V24" s="35" t="str">
        <f>IFERROR(IF(V$7="","",
(
SUMIFS(IF($G$4="作業時間（hh:mm）",中間処理!$G:$G,中間処理!$I:$I),中間処理!$E:$E,V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24,中間処理!$B:$B,"予定",中間処理!$C:$C,"&gt;="&amp;$G$1,中間処理!$C:$C,"&lt;="&amp;$G$2,中間処理!$D:$D,IF($G$3="すべての作業","&lt;&gt;",$G$3)),0)
)
/IF($G$5="10aあたり",V$8*10,1)),"")</f>
        <v/>
      </c>
      <c r="W24" s="35" t="str">
        <f>IFERROR(IF(W$7="","",
(
SUMIFS(IF($G$4="作業時間（hh:mm）",中間処理!$G:$G,中間処理!$I:$I),中間処理!$E:$E,W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24,中間処理!$B:$B,"予定",中間処理!$C:$C,"&gt;="&amp;$G$1,中間処理!$C:$C,"&lt;="&amp;$G$2,中間処理!$D:$D,IF($G$3="すべての作業","&lt;&gt;",$G$3)),0)
)
/IF($G$5="10aあたり",W$8*10,1)),"")</f>
        <v/>
      </c>
      <c r="X24" s="35" t="str">
        <f>IFERROR(IF(X$7="","",
(
SUMIFS(IF($G$4="作業時間（hh:mm）",中間処理!$G:$G,中間処理!$I:$I),中間処理!$E:$E,X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24,中間処理!$B:$B,"予定",中間処理!$C:$C,"&gt;="&amp;$G$1,中間処理!$C:$C,"&lt;="&amp;$G$2,中間処理!$D:$D,IF($G$3="すべての作業","&lt;&gt;",$G$3)),0)
)
/IF($G$5="10aあたり",X$8*10,1)),"")</f>
        <v/>
      </c>
      <c r="Y24" s="35" t="str">
        <f>IFERROR(IF(Y$7="","",
(
SUMIFS(IF($G$4="作業時間（hh:mm）",中間処理!$G:$G,中間処理!$I:$I),中間処理!$E:$E,Y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24,中間処理!$B:$B,"予定",中間処理!$C:$C,"&gt;="&amp;$G$1,中間処理!$C:$C,"&lt;="&amp;$G$2,中間処理!$D:$D,IF($G$3="すべての作業","&lt;&gt;",$G$3)),0)
)
/IF($G$5="10aあたり",Y$8*10,1)),"")</f>
        <v/>
      </c>
      <c r="Z24" s="35" t="str">
        <f>IFERROR(IF(Z$7="","",
(
SUMIFS(IF($G$4="作業時間（hh:mm）",中間処理!$G:$G,中間処理!$I:$I),中間処理!$E:$E,Z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24,中間処理!$B:$B,"予定",中間処理!$C:$C,"&gt;="&amp;$G$1,中間処理!$C:$C,"&lt;="&amp;$G$2,中間処理!$D:$D,IF($G$3="すべての作業","&lt;&gt;",$G$3)),0)
)
/IF($G$5="10aあたり",Z$8*10,1)),"")</f>
        <v/>
      </c>
      <c r="AA24" s="35" t="str">
        <f>IFERROR(IF(AA$7="","",
(
SUMIFS(IF($G$4="作業時間（hh:mm）",中間処理!$G:$G,中間処理!$I:$I),中間処理!$E:$E,AA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24,中間処理!$B:$B,"予定",中間処理!$C:$C,"&gt;="&amp;$G$1,中間処理!$C:$C,"&lt;="&amp;$G$2,中間処理!$D:$D,IF($G$3="すべての作業","&lt;&gt;",$G$3)),0)
)
/IF($G$5="10aあたり",AA$8*10,1)),"")</f>
        <v/>
      </c>
      <c r="AB24" s="35" t="str">
        <f>IFERROR(IF(AB$7="","",
(
SUMIFS(IF($G$4="作業時間（hh:mm）",中間処理!$G:$G,中間処理!$I:$I),中間処理!$E:$E,AB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24,中間処理!$B:$B,"予定",中間処理!$C:$C,"&gt;="&amp;$G$1,中間処理!$C:$C,"&lt;="&amp;$G$2,中間処理!$D:$D,IF($G$3="すべての作業","&lt;&gt;",$G$3)),0)
)
/IF($G$5="10aあたり",AB$8*10,1)),"")</f>
        <v/>
      </c>
      <c r="AC24" s="35" t="str">
        <f>IFERROR(IF(AC$7="","",
(
SUMIFS(IF($G$4="作業時間（hh:mm）",中間処理!$G:$G,中間処理!$I:$I),中間処理!$E:$E,AC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24,中間処理!$B:$B,"予定",中間処理!$C:$C,"&gt;="&amp;$G$1,中間処理!$C:$C,"&lt;="&amp;$G$2,中間処理!$D:$D,IF($G$3="すべての作業","&lt;&gt;",$G$3)),0)
)
/IF($G$5="10aあたり",AC$8*10,1)),"")</f>
        <v/>
      </c>
      <c r="AD24" s="35" t="str">
        <f>IFERROR(IF(AD$7="","",
(
SUMIFS(IF($G$4="作業時間（hh:mm）",中間処理!$G:$G,中間処理!$I:$I),中間処理!$E:$E,AD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24,中間処理!$B:$B,"予定",中間処理!$C:$C,"&gt;="&amp;$G$1,中間処理!$C:$C,"&lt;="&amp;$G$2,中間処理!$D:$D,IF($G$3="すべての作業","&lt;&gt;",$G$3)),0)
)
/IF($G$5="10aあたり",AD$8*10,1)),"")</f>
        <v/>
      </c>
      <c r="AE24" s="35" t="str">
        <f>IFERROR(IF(AE$7="","",
(
SUMIFS(IF($G$4="作業時間（hh:mm）",中間処理!$G:$G,中間処理!$I:$I),中間処理!$E:$E,AE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24,中間処理!$B:$B,"予定",中間処理!$C:$C,"&gt;="&amp;$G$1,中間処理!$C:$C,"&lt;="&amp;$G$2,中間処理!$D:$D,IF($G$3="すべての作業","&lt;&gt;",$G$3)),0)
)
/IF($G$5="10aあたり",AE$8*10,1)),"")</f>
        <v/>
      </c>
      <c r="AF24" s="35" t="str">
        <f>IFERROR(IF(AF$7="","",
(
SUMIFS(IF($G$4="作業時間（hh:mm）",中間処理!$G:$G,中間処理!$I:$I),中間処理!$E:$E,AF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24,中間処理!$B:$B,"予定",中間処理!$C:$C,"&gt;="&amp;$G$1,中間処理!$C:$C,"&lt;="&amp;$G$2,中間処理!$D:$D,IF($G$3="すべての作業","&lt;&gt;",$G$3)),0)
)
/IF($G$5="10aあたり",AF$8*10,1)),"")</f>
        <v/>
      </c>
      <c r="AG24" s="35" t="str">
        <f>IFERROR(IF(AG$7="","",
(
SUMIFS(IF($G$4="作業時間（hh:mm）",中間処理!$G:$G,中間処理!$I:$I),中間処理!$E:$E,AG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24,中間処理!$B:$B,"予定",中間処理!$C:$C,"&gt;="&amp;$G$1,中間処理!$C:$C,"&lt;="&amp;$G$2,中間処理!$D:$D,IF($G$3="すべての作業","&lt;&gt;",$G$3)),0)
)
/IF($G$5="10aあたり",AG$8*10,1)),"")</f>
        <v/>
      </c>
      <c r="AH24" s="35" t="str">
        <f>IFERROR(IF(AH$7="","",
(
SUMIFS(IF($G$4="作業時間（hh:mm）",中間処理!$G:$G,中間処理!$I:$I),中間処理!$E:$E,AH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24,中間処理!$B:$B,"予定",中間処理!$C:$C,"&gt;="&amp;$G$1,中間処理!$C:$C,"&lt;="&amp;$G$2,中間処理!$D:$D,IF($G$3="すべての作業","&lt;&gt;",$G$3)),0)
)
/IF($G$5="10aあたり",AH$8*10,1)),"")</f>
        <v/>
      </c>
      <c r="AI24" s="35" t="str">
        <f>IFERROR(IF(AI$7="","",
(
SUMIFS(IF($G$4="作業時間（hh:mm）",中間処理!$G:$G,中間処理!$I:$I),中間処理!$E:$E,AI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24,中間処理!$B:$B,"予定",中間処理!$C:$C,"&gt;="&amp;$G$1,中間処理!$C:$C,"&lt;="&amp;$G$2,中間処理!$D:$D,IF($G$3="すべての作業","&lt;&gt;",$G$3)),0)
)
/IF($G$5="10aあたり",AI$8*10,1)),"")</f>
        <v/>
      </c>
      <c r="AJ24" s="35" t="str">
        <f>IFERROR(IF(AJ$7="","",
(
SUMIFS(IF($G$4="作業時間（hh:mm）",中間処理!$G:$G,中間処理!$I:$I),中間処理!$E:$E,AJ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24,中間処理!$B:$B,"予定",中間処理!$C:$C,"&gt;="&amp;$G$1,中間処理!$C:$C,"&lt;="&amp;$G$2,中間処理!$D:$D,IF($G$3="すべての作業","&lt;&gt;",$G$3)),0)
)
/IF($G$5="10aあたり",AJ$8*10,1)),"")</f>
        <v/>
      </c>
      <c r="AK24" s="35" t="str">
        <f>IFERROR(IF(AK$7="","",
(
SUMIFS(IF($G$4="作業時間（hh:mm）",中間処理!$G:$G,中間処理!$I:$I),中間処理!$E:$E,AK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24,中間処理!$B:$B,"予定",中間処理!$C:$C,"&gt;="&amp;$G$1,中間処理!$C:$C,"&lt;="&amp;$G$2,中間処理!$D:$D,IF($G$3="すべての作業","&lt;&gt;",$G$3)),0)
)
/IF($G$5="10aあたり",AK$8*10,1)),"")</f>
        <v/>
      </c>
      <c r="AL24" s="35" t="str">
        <f>IFERROR(IF(AL$7="","",
(
SUMIFS(IF($G$4="作業時間（hh:mm）",中間処理!$G:$G,中間処理!$I:$I),中間処理!$E:$E,AL$7,中間処理!$F:$F,$F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24,中間処理!$B:$B,"予定",中間処理!$C:$C,"&gt;="&amp;$G$1,中間処理!$C:$C,"&lt;="&amp;$G$2,中間処理!$D:$D,IF($G$3="すべての作業","&lt;&gt;",$G$3)),0)
)
/IF($G$5="10aあたり",AL$8*10,1)),"")</f>
        <v/>
      </c>
    </row>
    <row r="25" spans="7:38">
      <c r="G25" s="13"/>
      <c r="H25" s="22" t="str">
        <f>IF(G25="","",
IF(G$4="作業時間（hh:mm）",SUM(I25:AL25),
IF(
COUNTIFS(単価情報!C:C,F25,単価情報!B:B,"作業者",単価情報!K:K,"&gt;="&amp;G$1,単価情報!J:J,"&lt;="&amp;G$2)
+COUNTIFS(単価情報!C:C,F25,単価情報!B:B,"作業者",単価情報!K:K,"",単価情報!J:J,"&lt;="&amp;G$2)=0,
"単価設定なし",SUM(I25:AL25))))</f>
        <v/>
      </c>
      <c r="I25" s="34" t="str">
        <f>IFERROR(IF(I$7="","",
(
SUMIFS(IF($G$4="作業時間（hh:mm）",中間処理!$G:$G,中間処理!$I:$I),中間処理!$E:$E,I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25,中間処理!$B:$B,"予定",中間処理!$C:$C,"&gt;="&amp;$G$1,中間処理!$C:$C,"&lt;="&amp;$G$2,中間処理!$D:$D,IF($G$3="すべての作業","&lt;&gt;",$G$3)),0)
)
/IF($G$5="10aあたり",I$8*10,1)),"")</f>
        <v/>
      </c>
      <c r="J25" s="35" t="str">
        <f>IFERROR(IF(J$7="","",
(
SUMIFS(IF($G$4="作業時間（hh:mm）",中間処理!$G:$G,中間処理!$I:$I),中間処理!$E:$E,J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25,中間処理!$B:$B,"予定",中間処理!$C:$C,"&gt;="&amp;$G$1,中間処理!$C:$C,"&lt;="&amp;$G$2,中間処理!$D:$D,IF($G$3="すべての作業","&lt;&gt;",$G$3)),0)
)
/IF($G$5="10aあたり",J$8*10,1)),"")</f>
        <v/>
      </c>
      <c r="K25" s="35" t="str">
        <f>IFERROR(IF(K$7="","",
(
SUMIFS(IF($G$4="作業時間（hh:mm）",中間処理!$G:$G,中間処理!$I:$I),中間処理!$E:$E,K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25,中間処理!$B:$B,"予定",中間処理!$C:$C,"&gt;="&amp;$G$1,中間処理!$C:$C,"&lt;="&amp;$G$2,中間処理!$D:$D,IF($G$3="すべての作業","&lt;&gt;",$G$3)),0)
)
/IF($G$5="10aあたり",K$8*10,1)),"")</f>
        <v/>
      </c>
      <c r="L25" s="35" t="str">
        <f>IFERROR(IF(L$7="","",
(
SUMIFS(IF($G$4="作業時間（hh:mm）",中間処理!$G:$G,中間処理!$I:$I),中間処理!$E:$E,L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25,中間処理!$B:$B,"予定",中間処理!$C:$C,"&gt;="&amp;$G$1,中間処理!$C:$C,"&lt;="&amp;$G$2,中間処理!$D:$D,IF($G$3="すべての作業","&lt;&gt;",$G$3)),0)
)
/IF($G$5="10aあたり",L$8*10,1)),"")</f>
        <v/>
      </c>
      <c r="M25" s="35" t="str">
        <f>IFERROR(IF(M$7="","",
(
SUMIFS(IF($G$4="作業時間（hh:mm）",中間処理!$G:$G,中間処理!$I:$I),中間処理!$E:$E,M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25,中間処理!$B:$B,"予定",中間処理!$C:$C,"&gt;="&amp;$G$1,中間処理!$C:$C,"&lt;="&amp;$G$2,中間処理!$D:$D,IF($G$3="すべての作業","&lt;&gt;",$G$3)),0)
)
/IF($G$5="10aあたり",M$8*10,1)),"")</f>
        <v/>
      </c>
      <c r="N25" s="35" t="str">
        <f>IFERROR(IF(N$7="","",
(
SUMIFS(IF($G$4="作業時間（hh:mm）",中間処理!$G:$G,中間処理!$I:$I),中間処理!$E:$E,N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25,中間処理!$B:$B,"予定",中間処理!$C:$C,"&gt;="&amp;$G$1,中間処理!$C:$C,"&lt;="&amp;$G$2,中間処理!$D:$D,IF($G$3="すべての作業","&lt;&gt;",$G$3)),0)
)
/IF($G$5="10aあたり",N$8*10,1)),"")</f>
        <v/>
      </c>
      <c r="O25" s="35" t="str">
        <f>IFERROR(IF(O$7="","",
(
SUMIFS(IF($G$4="作業時間（hh:mm）",中間処理!$G:$G,中間処理!$I:$I),中間処理!$E:$E,O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25,中間処理!$B:$B,"予定",中間処理!$C:$C,"&gt;="&amp;$G$1,中間処理!$C:$C,"&lt;="&amp;$G$2,中間処理!$D:$D,IF($G$3="すべての作業","&lt;&gt;",$G$3)),0)
)
/IF($G$5="10aあたり",O$8*10,1)),"")</f>
        <v/>
      </c>
      <c r="P25" s="35" t="str">
        <f>IFERROR(IF(P$7="","",
(
SUMIFS(IF($G$4="作業時間（hh:mm）",中間処理!$G:$G,中間処理!$I:$I),中間処理!$E:$E,P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25,中間処理!$B:$B,"予定",中間処理!$C:$C,"&gt;="&amp;$G$1,中間処理!$C:$C,"&lt;="&amp;$G$2,中間処理!$D:$D,IF($G$3="すべての作業","&lt;&gt;",$G$3)),0)
)
/IF($G$5="10aあたり",P$8*10,1)),"")</f>
        <v/>
      </c>
      <c r="Q25" s="35" t="str">
        <f>IFERROR(IF(Q$7="","",
(
SUMIFS(IF($G$4="作業時間（hh:mm）",中間処理!$G:$G,中間処理!$I:$I),中間処理!$E:$E,Q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25,中間処理!$B:$B,"予定",中間処理!$C:$C,"&gt;="&amp;$G$1,中間処理!$C:$C,"&lt;="&amp;$G$2,中間処理!$D:$D,IF($G$3="すべての作業","&lt;&gt;",$G$3)),0)
)
/IF($G$5="10aあたり",Q$8*10,1)),"")</f>
        <v/>
      </c>
      <c r="R25" s="35" t="str">
        <f>IFERROR(IF(R$7="","",
(
SUMIFS(IF($G$4="作業時間（hh:mm）",中間処理!$G:$G,中間処理!$I:$I),中間処理!$E:$E,R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25,中間処理!$B:$B,"予定",中間処理!$C:$C,"&gt;="&amp;$G$1,中間処理!$C:$C,"&lt;="&amp;$G$2,中間処理!$D:$D,IF($G$3="すべての作業","&lt;&gt;",$G$3)),0)
)
/IF($G$5="10aあたり",R$8*10,1)),"")</f>
        <v/>
      </c>
      <c r="S25" s="35" t="str">
        <f>IFERROR(IF(S$7="","",
(
SUMIFS(IF($G$4="作業時間（hh:mm）",中間処理!$G:$G,中間処理!$I:$I),中間処理!$E:$E,S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25,中間処理!$B:$B,"予定",中間処理!$C:$C,"&gt;="&amp;$G$1,中間処理!$C:$C,"&lt;="&amp;$G$2,中間処理!$D:$D,IF($G$3="すべての作業","&lt;&gt;",$G$3)),0)
)
/IF($G$5="10aあたり",S$8*10,1)),"")</f>
        <v/>
      </c>
      <c r="T25" s="35" t="str">
        <f>IFERROR(IF(T$7="","",
(
SUMIFS(IF($G$4="作業時間（hh:mm）",中間処理!$G:$G,中間処理!$I:$I),中間処理!$E:$E,T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25,中間処理!$B:$B,"予定",中間処理!$C:$C,"&gt;="&amp;$G$1,中間処理!$C:$C,"&lt;="&amp;$G$2,中間処理!$D:$D,IF($G$3="すべての作業","&lt;&gt;",$G$3)),0)
)
/IF($G$5="10aあたり",T$8*10,1)),"")</f>
        <v/>
      </c>
      <c r="U25" s="35" t="str">
        <f>IFERROR(IF(U$7="","",
(
SUMIFS(IF($G$4="作業時間（hh:mm）",中間処理!$G:$G,中間処理!$I:$I),中間処理!$E:$E,U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25,中間処理!$B:$B,"予定",中間処理!$C:$C,"&gt;="&amp;$G$1,中間処理!$C:$C,"&lt;="&amp;$G$2,中間処理!$D:$D,IF($G$3="すべての作業","&lt;&gt;",$G$3)),0)
)
/IF($G$5="10aあたり",U$8*10,1)),"")</f>
        <v/>
      </c>
      <c r="V25" s="35" t="str">
        <f>IFERROR(IF(V$7="","",
(
SUMIFS(IF($G$4="作業時間（hh:mm）",中間処理!$G:$G,中間処理!$I:$I),中間処理!$E:$E,V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25,中間処理!$B:$B,"予定",中間処理!$C:$C,"&gt;="&amp;$G$1,中間処理!$C:$C,"&lt;="&amp;$G$2,中間処理!$D:$D,IF($G$3="すべての作業","&lt;&gt;",$G$3)),0)
)
/IF($G$5="10aあたり",V$8*10,1)),"")</f>
        <v/>
      </c>
      <c r="W25" s="35" t="str">
        <f>IFERROR(IF(W$7="","",
(
SUMIFS(IF($G$4="作業時間（hh:mm）",中間処理!$G:$G,中間処理!$I:$I),中間処理!$E:$E,W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25,中間処理!$B:$B,"予定",中間処理!$C:$C,"&gt;="&amp;$G$1,中間処理!$C:$C,"&lt;="&amp;$G$2,中間処理!$D:$D,IF($G$3="すべての作業","&lt;&gt;",$G$3)),0)
)
/IF($G$5="10aあたり",W$8*10,1)),"")</f>
        <v/>
      </c>
      <c r="X25" s="35" t="str">
        <f>IFERROR(IF(X$7="","",
(
SUMIFS(IF($G$4="作業時間（hh:mm）",中間処理!$G:$G,中間処理!$I:$I),中間処理!$E:$E,X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25,中間処理!$B:$B,"予定",中間処理!$C:$C,"&gt;="&amp;$G$1,中間処理!$C:$C,"&lt;="&amp;$G$2,中間処理!$D:$D,IF($G$3="すべての作業","&lt;&gt;",$G$3)),0)
)
/IF($G$5="10aあたり",X$8*10,1)),"")</f>
        <v/>
      </c>
      <c r="Y25" s="35" t="str">
        <f>IFERROR(IF(Y$7="","",
(
SUMIFS(IF($G$4="作業時間（hh:mm）",中間処理!$G:$G,中間処理!$I:$I),中間処理!$E:$E,Y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25,中間処理!$B:$B,"予定",中間処理!$C:$C,"&gt;="&amp;$G$1,中間処理!$C:$C,"&lt;="&amp;$G$2,中間処理!$D:$D,IF($G$3="すべての作業","&lt;&gt;",$G$3)),0)
)
/IF($G$5="10aあたり",Y$8*10,1)),"")</f>
        <v/>
      </c>
      <c r="Z25" s="35" t="str">
        <f>IFERROR(IF(Z$7="","",
(
SUMIFS(IF($G$4="作業時間（hh:mm）",中間処理!$G:$G,中間処理!$I:$I),中間処理!$E:$E,Z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25,中間処理!$B:$B,"予定",中間処理!$C:$C,"&gt;="&amp;$G$1,中間処理!$C:$C,"&lt;="&amp;$G$2,中間処理!$D:$D,IF($G$3="すべての作業","&lt;&gt;",$G$3)),0)
)
/IF($G$5="10aあたり",Z$8*10,1)),"")</f>
        <v/>
      </c>
      <c r="AA25" s="35" t="str">
        <f>IFERROR(IF(AA$7="","",
(
SUMIFS(IF($G$4="作業時間（hh:mm）",中間処理!$G:$G,中間処理!$I:$I),中間処理!$E:$E,AA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25,中間処理!$B:$B,"予定",中間処理!$C:$C,"&gt;="&amp;$G$1,中間処理!$C:$C,"&lt;="&amp;$G$2,中間処理!$D:$D,IF($G$3="すべての作業","&lt;&gt;",$G$3)),0)
)
/IF($G$5="10aあたり",AA$8*10,1)),"")</f>
        <v/>
      </c>
      <c r="AB25" s="35" t="str">
        <f>IFERROR(IF(AB$7="","",
(
SUMIFS(IF($G$4="作業時間（hh:mm）",中間処理!$G:$G,中間処理!$I:$I),中間処理!$E:$E,AB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25,中間処理!$B:$B,"予定",中間処理!$C:$C,"&gt;="&amp;$G$1,中間処理!$C:$C,"&lt;="&amp;$G$2,中間処理!$D:$D,IF($G$3="すべての作業","&lt;&gt;",$G$3)),0)
)
/IF($G$5="10aあたり",AB$8*10,1)),"")</f>
        <v/>
      </c>
      <c r="AC25" s="35" t="str">
        <f>IFERROR(IF(AC$7="","",
(
SUMIFS(IF($G$4="作業時間（hh:mm）",中間処理!$G:$G,中間処理!$I:$I),中間処理!$E:$E,AC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25,中間処理!$B:$B,"予定",中間処理!$C:$C,"&gt;="&amp;$G$1,中間処理!$C:$C,"&lt;="&amp;$G$2,中間処理!$D:$D,IF($G$3="すべての作業","&lt;&gt;",$G$3)),0)
)
/IF($G$5="10aあたり",AC$8*10,1)),"")</f>
        <v/>
      </c>
      <c r="AD25" s="35" t="str">
        <f>IFERROR(IF(AD$7="","",
(
SUMIFS(IF($G$4="作業時間（hh:mm）",中間処理!$G:$G,中間処理!$I:$I),中間処理!$E:$E,AD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25,中間処理!$B:$B,"予定",中間処理!$C:$C,"&gt;="&amp;$G$1,中間処理!$C:$C,"&lt;="&amp;$G$2,中間処理!$D:$D,IF($G$3="すべての作業","&lt;&gt;",$G$3)),0)
)
/IF($G$5="10aあたり",AD$8*10,1)),"")</f>
        <v/>
      </c>
      <c r="AE25" s="35" t="str">
        <f>IFERROR(IF(AE$7="","",
(
SUMIFS(IF($G$4="作業時間（hh:mm）",中間処理!$G:$G,中間処理!$I:$I),中間処理!$E:$E,AE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25,中間処理!$B:$B,"予定",中間処理!$C:$C,"&gt;="&amp;$G$1,中間処理!$C:$C,"&lt;="&amp;$G$2,中間処理!$D:$D,IF($G$3="すべての作業","&lt;&gt;",$G$3)),0)
)
/IF($G$5="10aあたり",AE$8*10,1)),"")</f>
        <v/>
      </c>
      <c r="AF25" s="35" t="str">
        <f>IFERROR(IF(AF$7="","",
(
SUMIFS(IF($G$4="作業時間（hh:mm）",中間処理!$G:$G,中間処理!$I:$I),中間処理!$E:$E,AF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25,中間処理!$B:$B,"予定",中間処理!$C:$C,"&gt;="&amp;$G$1,中間処理!$C:$C,"&lt;="&amp;$G$2,中間処理!$D:$D,IF($G$3="すべての作業","&lt;&gt;",$G$3)),0)
)
/IF($G$5="10aあたり",AF$8*10,1)),"")</f>
        <v/>
      </c>
      <c r="AG25" s="35" t="str">
        <f>IFERROR(IF(AG$7="","",
(
SUMIFS(IF($G$4="作業時間（hh:mm）",中間処理!$G:$G,中間処理!$I:$I),中間処理!$E:$E,AG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25,中間処理!$B:$B,"予定",中間処理!$C:$C,"&gt;="&amp;$G$1,中間処理!$C:$C,"&lt;="&amp;$G$2,中間処理!$D:$D,IF($G$3="すべての作業","&lt;&gt;",$G$3)),0)
)
/IF($G$5="10aあたり",AG$8*10,1)),"")</f>
        <v/>
      </c>
      <c r="AH25" s="35" t="str">
        <f>IFERROR(IF(AH$7="","",
(
SUMIFS(IF($G$4="作業時間（hh:mm）",中間処理!$G:$G,中間処理!$I:$I),中間処理!$E:$E,AH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25,中間処理!$B:$B,"予定",中間処理!$C:$C,"&gt;="&amp;$G$1,中間処理!$C:$C,"&lt;="&amp;$G$2,中間処理!$D:$D,IF($G$3="すべての作業","&lt;&gt;",$G$3)),0)
)
/IF($G$5="10aあたり",AH$8*10,1)),"")</f>
        <v/>
      </c>
      <c r="AI25" s="35" t="str">
        <f>IFERROR(IF(AI$7="","",
(
SUMIFS(IF($G$4="作業時間（hh:mm）",中間処理!$G:$G,中間処理!$I:$I),中間処理!$E:$E,AI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25,中間処理!$B:$B,"予定",中間処理!$C:$C,"&gt;="&amp;$G$1,中間処理!$C:$C,"&lt;="&amp;$G$2,中間処理!$D:$D,IF($G$3="すべての作業","&lt;&gt;",$G$3)),0)
)
/IF($G$5="10aあたり",AI$8*10,1)),"")</f>
        <v/>
      </c>
      <c r="AJ25" s="35" t="str">
        <f>IFERROR(IF(AJ$7="","",
(
SUMIFS(IF($G$4="作業時間（hh:mm）",中間処理!$G:$G,中間処理!$I:$I),中間処理!$E:$E,AJ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25,中間処理!$B:$B,"予定",中間処理!$C:$C,"&gt;="&amp;$G$1,中間処理!$C:$C,"&lt;="&amp;$G$2,中間処理!$D:$D,IF($G$3="すべての作業","&lt;&gt;",$G$3)),0)
)
/IF($G$5="10aあたり",AJ$8*10,1)),"")</f>
        <v/>
      </c>
      <c r="AK25" s="35" t="str">
        <f>IFERROR(IF(AK$7="","",
(
SUMIFS(IF($G$4="作業時間（hh:mm）",中間処理!$G:$G,中間処理!$I:$I),中間処理!$E:$E,AK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25,中間処理!$B:$B,"予定",中間処理!$C:$C,"&gt;="&amp;$G$1,中間処理!$C:$C,"&lt;="&amp;$G$2,中間処理!$D:$D,IF($G$3="すべての作業","&lt;&gt;",$G$3)),0)
)
/IF($G$5="10aあたり",AK$8*10,1)),"")</f>
        <v/>
      </c>
      <c r="AL25" s="35" t="str">
        <f>IFERROR(IF(AL$7="","",
(
SUMIFS(IF($G$4="作業時間（hh:mm）",中間処理!$G:$G,中間処理!$I:$I),中間処理!$E:$E,AL$7,中間処理!$F:$F,$F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25,中間処理!$B:$B,"予定",中間処理!$C:$C,"&gt;="&amp;$G$1,中間処理!$C:$C,"&lt;="&amp;$G$2,中間処理!$D:$D,IF($G$3="すべての作業","&lt;&gt;",$G$3)),0)
)
/IF($G$5="10aあたり",AL$8*10,1)),"")</f>
        <v/>
      </c>
    </row>
    <row r="26" spans="7:38">
      <c r="G26" s="13"/>
      <c r="H26" s="22" t="str">
        <f>IF(G26="","",
IF(G$4="作業時間（hh:mm）",SUM(I26:AL26),
IF(
COUNTIFS(単価情報!C:C,F26,単価情報!B:B,"作業者",単価情報!K:K,"&gt;="&amp;G$1,単価情報!J:J,"&lt;="&amp;G$2)
+COUNTIFS(単価情報!C:C,F26,単価情報!B:B,"作業者",単価情報!K:K,"",単価情報!J:J,"&lt;="&amp;G$2)=0,
"単価設定なし",SUM(I26:AL26))))</f>
        <v/>
      </c>
      <c r="I26" s="34" t="str">
        <f>IFERROR(IF(I$7="","",
(
SUMIFS(IF($G$4="作業時間（hh:mm）",中間処理!$G:$G,中間処理!$I:$I),中間処理!$E:$E,I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26,中間処理!$B:$B,"予定",中間処理!$C:$C,"&gt;="&amp;$G$1,中間処理!$C:$C,"&lt;="&amp;$G$2,中間処理!$D:$D,IF($G$3="すべての作業","&lt;&gt;",$G$3)),0)
)
/IF($G$5="10aあたり",I$8*10,1)),"")</f>
        <v/>
      </c>
      <c r="J26" s="35" t="str">
        <f>IFERROR(IF(J$7="","",
(
SUMIFS(IF($G$4="作業時間（hh:mm）",中間処理!$G:$G,中間処理!$I:$I),中間処理!$E:$E,J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26,中間処理!$B:$B,"予定",中間処理!$C:$C,"&gt;="&amp;$G$1,中間処理!$C:$C,"&lt;="&amp;$G$2,中間処理!$D:$D,IF($G$3="すべての作業","&lt;&gt;",$G$3)),0)
)
/IF($G$5="10aあたり",J$8*10,1)),"")</f>
        <v/>
      </c>
      <c r="K26" s="35" t="str">
        <f>IFERROR(IF(K$7="","",
(
SUMIFS(IF($G$4="作業時間（hh:mm）",中間処理!$G:$G,中間処理!$I:$I),中間処理!$E:$E,K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26,中間処理!$B:$B,"予定",中間処理!$C:$C,"&gt;="&amp;$G$1,中間処理!$C:$C,"&lt;="&amp;$G$2,中間処理!$D:$D,IF($G$3="すべての作業","&lt;&gt;",$G$3)),0)
)
/IF($G$5="10aあたり",K$8*10,1)),"")</f>
        <v/>
      </c>
      <c r="L26" s="35" t="str">
        <f>IFERROR(IF(L$7="","",
(
SUMIFS(IF($G$4="作業時間（hh:mm）",中間処理!$G:$G,中間処理!$I:$I),中間処理!$E:$E,L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26,中間処理!$B:$B,"予定",中間処理!$C:$C,"&gt;="&amp;$G$1,中間処理!$C:$C,"&lt;="&amp;$G$2,中間処理!$D:$D,IF($G$3="すべての作業","&lt;&gt;",$G$3)),0)
)
/IF($G$5="10aあたり",L$8*10,1)),"")</f>
        <v/>
      </c>
      <c r="M26" s="35" t="str">
        <f>IFERROR(IF(M$7="","",
(
SUMIFS(IF($G$4="作業時間（hh:mm）",中間処理!$G:$G,中間処理!$I:$I),中間処理!$E:$E,M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26,中間処理!$B:$B,"予定",中間処理!$C:$C,"&gt;="&amp;$G$1,中間処理!$C:$C,"&lt;="&amp;$G$2,中間処理!$D:$D,IF($G$3="すべての作業","&lt;&gt;",$G$3)),0)
)
/IF($G$5="10aあたり",M$8*10,1)),"")</f>
        <v/>
      </c>
      <c r="N26" s="35" t="str">
        <f>IFERROR(IF(N$7="","",
(
SUMIFS(IF($G$4="作業時間（hh:mm）",中間処理!$G:$G,中間処理!$I:$I),中間処理!$E:$E,N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26,中間処理!$B:$B,"予定",中間処理!$C:$C,"&gt;="&amp;$G$1,中間処理!$C:$C,"&lt;="&amp;$G$2,中間処理!$D:$D,IF($G$3="すべての作業","&lt;&gt;",$G$3)),0)
)
/IF($G$5="10aあたり",N$8*10,1)),"")</f>
        <v/>
      </c>
      <c r="O26" s="35" t="str">
        <f>IFERROR(IF(O$7="","",
(
SUMIFS(IF($G$4="作業時間（hh:mm）",中間処理!$G:$G,中間処理!$I:$I),中間処理!$E:$E,O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26,中間処理!$B:$B,"予定",中間処理!$C:$C,"&gt;="&amp;$G$1,中間処理!$C:$C,"&lt;="&amp;$G$2,中間処理!$D:$D,IF($G$3="すべての作業","&lt;&gt;",$G$3)),0)
)
/IF($G$5="10aあたり",O$8*10,1)),"")</f>
        <v/>
      </c>
      <c r="P26" s="35" t="str">
        <f>IFERROR(IF(P$7="","",
(
SUMIFS(IF($G$4="作業時間（hh:mm）",中間処理!$G:$G,中間処理!$I:$I),中間処理!$E:$E,P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26,中間処理!$B:$B,"予定",中間処理!$C:$C,"&gt;="&amp;$G$1,中間処理!$C:$C,"&lt;="&amp;$G$2,中間処理!$D:$D,IF($G$3="すべての作業","&lt;&gt;",$G$3)),0)
)
/IF($G$5="10aあたり",P$8*10,1)),"")</f>
        <v/>
      </c>
      <c r="Q26" s="35" t="str">
        <f>IFERROR(IF(Q$7="","",
(
SUMIFS(IF($G$4="作業時間（hh:mm）",中間処理!$G:$G,中間処理!$I:$I),中間処理!$E:$E,Q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26,中間処理!$B:$B,"予定",中間処理!$C:$C,"&gt;="&amp;$G$1,中間処理!$C:$C,"&lt;="&amp;$G$2,中間処理!$D:$D,IF($G$3="すべての作業","&lt;&gt;",$G$3)),0)
)
/IF($G$5="10aあたり",Q$8*10,1)),"")</f>
        <v/>
      </c>
      <c r="R26" s="35" t="str">
        <f>IFERROR(IF(R$7="","",
(
SUMIFS(IF($G$4="作業時間（hh:mm）",中間処理!$G:$G,中間処理!$I:$I),中間処理!$E:$E,R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26,中間処理!$B:$B,"予定",中間処理!$C:$C,"&gt;="&amp;$G$1,中間処理!$C:$C,"&lt;="&amp;$G$2,中間処理!$D:$D,IF($G$3="すべての作業","&lt;&gt;",$G$3)),0)
)
/IF($G$5="10aあたり",R$8*10,1)),"")</f>
        <v/>
      </c>
      <c r="S26" s="35" t="str">
        <f>IFERROR(IF(S$7="","",
(
SUMIFS(IF($G$4="作業時間（hh:mm）",中間処理!$G:$G,中間処理!$I:$I),中間処理!$E:$E,S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26,中間処理!$B:$B,"予定",中間処理!$C:$C,"&gt;="&amp;$G$1,中間処理!$C:$C,"&lt;="&amp;$G$2,中間処理!$D:$D,IF($G$3="すべての作業","&lt;&gt;",$G$3)),0)
)
/IF($G$5="10aあたり",S$8*10,1)),"")</f>
        <v/>
      </c>
      <c r="T26" s="35" t="str">
        <f>IFERROR(IF(T$7="","",
(
SUMIFS(IF($G$4="作業時間（hh:mm）",中間処理!$G:$G,中間処理!$I:$I),中間処理!$E:$E,T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26,中間処理!$B:$B,"予定",中間処理!$C:$C,"&gt;="&amp;$G$1,中間処理!$C:$C,"&lt;="&amp;$G$2,中間処理!$D:$D,IF($G$3="すべての作業","&lt;&gt;",$G$3)),0)
)
/IF($G$5="10aあたり",T$8*10,1)),"")</f>
        <v/>
      </c>
      <c r="U26" s="35" t="str">
        <f>IFERROR(IF(U$7="","",
(
SUMIFS(IF($G$4="作業時間（hh:mm）",中間処理!$G:$G,中間処理!$I:$I),中間処理!$E:$E,U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26,中間処理!$B:$B,"予定",中間処理!$C:$C,"&gt;="&amp;$G$1,中間処理!$C:$C,"&lt;="&amp;$G$2,中間処理!$D:$D,IF($G$3="すべての作業","&lt;&gt;",$G$3)),0)
)
/IF($G$5="10aあたり",U$8*10,1)),"")</f>
        <v/>
      </c>
      <c r="V26" s="35" t="str">
        <f>IFERROR(IF(V$7="","",
(
SUMIFS(IF($G$4="作業時間（hh:mm）",中間処理!$G:$G,中間処理!$I:$I),中間処理!$E:$E,V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26,中間処理!$B:$B,"予定",中間処理!$C:$C,"&gt;="&amp;$G$1,中間処理!$C:$C,"&lt;="&amp;$G$2,中間処理!$D:$D,IF($G$3="すべての作業","&lt;&gt;",$G$3)),0)
)
/IF($G$5="10aあたり",V$8*10,1)),"")</f>
        <v/>
      </c>
      <c r="W26" s="35" t="str">
        <f>IFERROR(IF(W$7="","",
(
SUMIFS(IF($G$4="作業時間（hh:mm）",中間処理!$G:$G,中間処理!$I:$I),中間処理!$E:$E,W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26,中間処理!$B:$B,"予定",中間処理!$C:$C,"&gt;="&amp;$G$1,中間処理!$C:$C,"&lt;="&amp;$G$2,中間処理!$D:$D,IF($G$3="すべての作業","&lt;&gt;",$G$3)),0)
)
/IF($G$5="10aあたり",W$8*10,1)),"")</f>
        <v/>
      </c>
      <c r="X26" s="35" t="str">
        <f>IFERROR(IF(X$7="","",
(
SUMIFS(IF($G$4="作業時間（hh:mm）",中間処理!$G:$G,中間処理!$I:$I),中間処理!$E:$E,X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26,中間処理!$B:$B,"予定",中間処理!$C:$C,"&gt;="&amp;$G$1,中間処理!$C:$C,"&lt;="&amp;$G$2,中間処理!$D:$D,IF($G$3="すべての作業","&lt;&gt;",$G$3)),0)
)
/IF($G$5="10aあたり",X$8*10,1)),"")</f>
        <v/>
      </c>
      <c r="Y26" s="35" t="str">
        <f>IFERROR(IF(Y$7="","",
(
SUMIFS(IF($G$4="作業時間（hh:mm）",中間処理!$G:$G,中間処理!$I:$I),中間処理!$E:$E,Y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26,中間処理!$B:$B,"予定",中間処理!$C:$C,"&gt;="&amp;$G$1,中間処理!$C:$C,"&lt;="&amp;$G$2,中間処理!$D:$D,IF($G$3="すべての作業","&lt;&gt;",$G$3)),0)
)
/IF($G$5="10aあたり",Y$8*10,1)),"")</f>
        <v/>
      </c>
      <c r="Z26" s="35" t="str">
        <f>IFERROR(IF(Z$7="","",
(
SUMIFS(IF($G$4="作業時間（hh:mm）",中間処理!$G:$G,中間処理!$I:$I),中間処理!$E:$E,Z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26,中間処理!$B:$B,"予定",中間処理!$C:$C,"&gt;="&amp;$G$1,中間処理!$C:$C,"&lt;="&amp;$G$2,中間処理!$D:$D,IF($G$3="すべての作業","&lt;&gt;",$G$3)),0)
)
/IF($G$5="10aあたり",Z$8*10,1)),"")</f>
        <v/>
      </c>
      <c r="AA26" s="35" t="str">
        <f>IFERROR(IF(AA$7="","",
(
SUMIFS(IF($G$4="作業時間（hh:mm）",中間処理!$G:$G,中間処理!$I:$I),中間処理!$E:$E,AA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26,中間処理!$B:$B,"予定",中間処理!$C:$C,"&gt;="&amp;$G$1,中間処理!$C:$C,"&lt;="&amp;$G$2,中間処理!$D:$D,IF($G$3="すべての作業","&lt;&gt;",$G$3)),0)
)
/IF($G$5="10aあたり",AA$8*10,1)),"")</f>
        <v/>
      </c>
      <c r="AB26" s="35" t="str">
        <f>IFERROR(IF(AB$7="","",
(
SUMIFS(IF($G$4="作業時間（hh:mm）",中間処理!$G:$G,中間処理!$I:$I),中間処理!$E:$E,AB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26,中間処理!$B:$B,"予定",中間処理!$C:$C,"&gt;="&amp;$G$1,中間処理!$C:$C,"&lt;="&amp;$G$2,中間処理!$D:$D,IF($G$3="すべての作業","&lt;&gt;",$G$3)),0)
)
/IF($G$5="10aあたり",AB$8*10,1)),"")</f>
        <v/>
      </c>
      <c r="AC26" s="35" t="str">
        <f>IFERROR(IF(AC$7="","",
(
SUMIFS(IF($G$4="作業時間（hh:mm）",中間処理!$G:$G,中間処理!$I:$I),中間処理!$E:$E,AC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26,中間処理!$B:$B,"予定",中間処理!$C:$C,"&gt;="&amp;$G$1,中間処理!$C:$C,"&lt;="&amp;$G$2,中間処理!$D:$D,IF($G$3="すべての作業","&lt;&gt;",$G$3)),0)
)
/IF($G$5="10aあたり",AC$8*10,1)),"")</f>
        <v/>
      </c>
      <c r="AD26" s="35" t="str">
        <f>IFERROR(IF(AD$7="","",
(
SUMIFS(IF($G$4="作業時間（hh:mm）",中間処理!$G:$G,中間処理!$I:$I),中間処理!$E:$E,AD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26,中間処理!$B:$B,"予定",中間処理!$C:$C,"&gt;="&amp;$G$1,中間処理!$C:$C,"&lt;="&amp;$G$2,中間処理!$D:$D,IF($G$3="すべての作業","&lt;&gt;",$G$3)),0)
)
/IF($G$5="10aあたり",AD$8*10,1)),"")</f>
        <v/>
      </c>
      <c r="AE26" s="35" t="str">
        <f>IFERROR(IF(AE$7="","",
(
SUMIFS(IF($G$4="作業時間（hh:mm）",中間処理!$G:$G,中間処理!$I:$I),中間処理!$E:$E,AE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26,中間処理!$B:$B,"予定",中間処理!$C:$C,"&gt;="&amp;$G$1,中間処理!$C:$C,"&lt;="&amp;$G$2,中間処理!$D:$D,IF($G$3="すべての作業","&lt;&gt;",$G$3)),0)
)
/IF($G$5="10aあたり",AE$8*10,1)),"")</f>
        <v/>
      </c>
      <c r="AF26" s="35" t="str">
        <f>IFERROR(IF(AF$7="","",
(
SUMIFS(IF($G$4="作業時間（hh:mm）",中間処理!$G:$G,中間処理!$I:$I),中間処理!$E:$E,AF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26,中間処理!$B:$B,"予定",中間処理!$C:$C,"&gt;="&amp;$G$1,中間処理!$C:$C,"&lt;="&amp;$G$2,中間処理!$D:$D,IF($G$3="すべての作業","&lt;&gt;",$G$3)),0)
)
/IF($G$5="10aあたり",AF$8*10,1)),"")</f>
        <v/>
      </c>
      <c r="AG26" s="35" t="str">
        <f>IFERROR(IF(AG$7="","",
(
SUMIFS(IF($G$4="作業時間（hh:mm）",中間処理!$G:$G,中間処理!$I:$I),中間処理!$E:$E,AG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26,中間処理!$B:$B,"予定",中間処理!$C:$C,"&gt;="&amp;$G$1,中間処理!$C:$C,"&lt;="&amp;$G$2,中間処理!$D:$D,IF($G$3="すべての作業","&lt;&gt;",$G$3)),0)
)
/IF($G$5="10aあたり",AG$8*10,1)),"")</f>
        <v/>
      </c>
      <c r="AH26" s="35" t="str">
        <f>IFERROR(IF(AH$7="","",
(
SUMIFS(IF($G$4="作業時間（hh:mm）",中間処理!$G:$G,中間処理!$I:$I),中間処理!$E:$E,AH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26,中間処理!$B:$B,"予定",中間処理!$C:$C,"&gt;="&amp;$G$1,中間処理!$C:$C,"&lt;="&amp;$G$2,中間処理!$D:$D,IF($G$3="すべての作業","&lt;&gt;",$G$3)),0)
)
/IF($G$5="10aあたり",AH$8*10,1)),"")</f>
        <v/>
      </c>
      <c r="AI26" s="35" t="str">
        <f>IFERROR(IF(AI$7="","",
(
SUMIFS(IF($G$4="作業時間（hh:mm）",中間処理!$G:$G,中間処理!$I:$I),中間処理!$E:$E,AI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26,中間処理!$B:$B,"予定",中間処理!$C:$C,"&gt;="&amp;$G$1,中間処理!$C:$C,"&lt;="&amp;$G$2,中間処理!$D:$D,IF($G$3="すべての作業","&lt;&gt;",$G$3)),0)
)
/IF($G$5="10aあたり",AI$8*10,1)),"")</f>
        <v/>
      </c>
      <c r="AJ26" s="35" t="str">
        <f>IFERROR(IF(AJ$7="","",
(
SUMIFS(IF($G$4="作業時間（hh:mm）",中間処理!$G:$G,中間処理!$I:$I),中間処理!$E:$E,AJ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26,中間処理!$B:$B,"予定",中間処理!$C:$C,"&gt;="&amp;$G$1,中間処理!$C:$C,"&lt;="&amp;$G$2,中間処理!$D:$D,IF($G$3="すべての作業","&lt;&gt;",$G$3)),0)
)
/IF($G$5="10aあたり",AJ$8*10,1)),"")</f>
        <v/>
      </c>
      <c r="AK26" s="35" t="str">
        <f>IFERROR(IF(AK$7="","",
(
SUMIFS(IF($G$4="作業時間（hh:mm）",中間処理!$G:$G,中間処理!$I:$I),中間処理!$E:$E,AK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26,中間処理!$B:$B,"予定",中間処理!$C:$C,"&gt;="&amp;$G$1,中間処理!$C:$C,"&lt;="&amp;$G$2,中間処理!$D:$D,IF($G$3="すべての作業","&lt;&gt;",$G$3)),0)
)
/IF($G$5="10aあたり",AK$8*10,1)),"")</f>
        <v/>
      </c>
      <c r="AL26" s="35" t="str">
        <f>IFERROR(IF(AL$7="","",
(
SUMIFS(IF($G$4="作業時間（hh:mm）",中間処理!$G:$G,中間処理!$I:$I),中間処理!$E:$E,AL$7,中間処理!$F:$F,$F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26,中間処理!$B:$B,"予定",中間処理!$C:$C,"&gt;="&amp;$G$1,中間処理!$C:$C,"&lt;="&amp;$G$2,中間処理!$D:$D,IF($G$3="すべての作業","&lt;&gt;",$G$3)),0)
)
/IF($G$5="10aあたり",AL$8*10,1)),"")</f>
        <v/>
      </c>
    </row>
    <row r="27" spans="7:38">
      <c r="G27" s="13"/>
      <c r="H27" s="22" t="str">
        <f>IF(G27="","",
IF(G$4="作業時間（hh:mm）",SUM(I27:AL27),
IF(
COUNTIFS(単価情報!C:C,F27,単価情報!B:B,"作業者",単価情報!K:K,"&gt;="&amp;G$1,単価情報!J:J,"&lt;="&amp;G$2)
+COUNTIFS(単価情報!C:C,F27,単価情報!B:B,"作業者",単価情報!K:K,"",単価情報!J:J,"&lt;="&amp;G$2)=0,
"単価設定なし",SUM(I27:AL27))))</f>
        <v/>
      </c>
      <c r="I27" s="34" t="str">
        <f>IFERROR(IF(I$7="","",
(
SUMIFS(IF($G$4="作業時間（hh:mm）",中間処理!$G:$G,中間処理!$I:$I),中間処理!$E:$E,I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27,中間処理!$B:$B,"予定",中間処理!$C:$C,"&gt;="&amp;$G$1,中間処理!$C:$C,"&lt;="&amp;$G$2,中間処理!$D:$D,IF($G$3="すべての作業","&lt;&gt;",$G$3)),0)
)
/IF($G$5="10aあたり",I$8*10,1)),"")</f>
        <v/>
      </c>
      <c r="J27" s="35" t="str">
        <f>IFERROR(IF(J$7="","",
(
SUMIFS(IF($G$4="作業時間（hh:mm）",中間処理!$G:$G,中間処理!$I:$I),中間処理!$E:$E,J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27,中間処理!$B:$B,"予定",中間処理!$C:$C,"&gt;="&amp;$G$1,中間処理!$C:$C,"&lt;="&amp;$G$2,中間処理!$D:$D,IF($G$3="すべての作業","&lt;&gt;",$G$3)),0)
)
/IF($G$5="10aあたり",J$8*10,1)),"")</f>
        <v/>
      </c>
      <c r="K27" s="35" t="str">
        <f>IFERROR(IF(K$7="","",
(
SUMIFS(IF($G$4="作業時間（hh:mm）",中間処理!$G:$G,中間処理!$I:$I),中間処理!$E:$E,K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27,中間処理!$B:$B,"予定",中間処理!$C:$C,"&gt;="&amp;$G$1,中間処理!$C:$C,"&lt;="&amp;$G$2,中間処理!$D:$D,IF($G$3="すべての作業","&lt;&gt;",$G$3)),0)
)
/IF($G$5="10aあたり",K$8*10,1)),"")</f>
        <v/>
      </c>
      <c r="L27" s="35" t="str">
        <f>IFERROR(IF(L$7="","",
(
SUMIFS(IF($G$4="作業時間（hh:mm）",中間処理!$G:$G,中間処理!$I:$I),中間処理!$E:$E,L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27,中間処理!$B:$B,"予定",中間処理!$C:$C,"&gt;="&amp;$G$1,中間処理!$C:$C,"&lt;="&amp;$G$2,中間処理!$D:$D,IF($G$3="すべての作業","&lt;&gt;",$G$3)),0)
)
/IF($G$5="10aあたり",L$8*10,1)),"")</f>
        <v/>
      </c>
      <c r="M27" s="35" t="str">
        <f>IFERROR(IF(M$7="","",
(
SUMIFS(IF($G$4="作業時間（hh:mm）",中間処理!$G:$G,中間処理!$I:$I),中間処理!$E:$E,M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27,中間処理!$B:$B,"予定",中間処理!$C:$C,"&gt;="&amp;$G$1,中間処理!$C:$C,"&lt;="&amp;$G$2,中間処理!$D:$D,IF($G$3="すべての作業","&lt;&gt;",$G$3)),0)
)
/IF($G$5="10aあたり",M$8*10,1)),"")</f>
        <v/>
      </c>
      <c r="N27" s="35" t="str">
        <f>IFERROR(IF(N$7="","",
(
SUMIFS(IF($G$4="作業時間（hh:mm）",中間処理!$G:$G,中間処理!$I:$I),中間処理!$E:$E,N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27,中間処理!$B:$B,"予定",中間処理!$C:$C,"&gt;="&amp;$G$1,中間処理!$C:$C,"&lt;="&amp;$G$2,中間処理!$D:$D,IF($G$3="すべての作業","&lt;&gt;",$G$3)),0)
)
/IF($G$5="10aあたり",N$8*10,1)),"")</f>
        <v/>
      </c>
      <c r="O27" s="35" t="str">
        <f>IFERROR(IF(O$7="","",
(
SUMIFS(IF($G$4="作業時間（hh:mm）",中間処理!$G:$G,中間処理!$I:$I),中間処理!$E:$E,O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27,中間処理!$B:$B,"予定",中間処理!$C:$C,"&gt;="&amp;$G$1,中間処理!$C:$C,"&lt;="&amp;$G$2,中間処理!$D:$D,IF($G$3="すべての作業","&lt;&gt;",$G$3)),0)
)
/IF($G$5="10aあたり",O$8*10,1)),"")</f>
        <v/>
      </c>
      <c r="P27" s="35" t="str">
        <f>IFERROR(IF(P$7="","",
(
SUMIFS(IF($G$4="作業時間（hh:mm）",中間処理!$G:$G,中間処理!$I:$I),中間処理!$E:$E,P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27,中間処理!$B:$B,"予定",中間処理!$C:$C,"&gt;="&amp;$G$1,中間処理!$C:$C,"&lt;="&amp;$G$2,中間処理!$D:$D,IF($G$3="すべての作業","&lt;&gt;",$G$3)),0)
)
/IF($G$5="10aあたり",P$8*10,1)),"")</f>
        <v/>
      </c>
      <c r="Q27" s="35" t="str">
        <f>IFERROR(IF(Q$7="","",
(
SUMIFS(IF($G$4="作業時間（hh:mm）",中間処理!$G:$G,中間処理!$I:$I),中間処理!$E:$E,Q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27,中間処理!$B:$B,"予定",中間処理!$C:$C,"&gt;="&amp;$G$1,中間処理!$C:$C,"&lt;="&amp;$G$2,中間処理!$D:$D,IF($G$3="すべての作業","&lt;&gt;",$G$3)),0)
)
/IF($G$5="10aあたり",Q$8*10,1)),"")</f>
        <v/>
      </c>
      <c r="R27" s="35" t="str">
        <f>IFERROR(IF(R$7="","",
(
SUMIFS(IF($G$4="作業時間（hh:mm）",中間処理!$G:$G,中間処理!$I:$I),中間処理!$E:$E,R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27,中間処理!$B:$B,"予定",中間処理!$C:$C,"&gt;="&amp;$G$1,中間処理!$C:$C,"&lt;="&amp;$G$2,中間処理!$D:$D,IF($G$3="すべての作業","&lt;&gt;",$G$3)),0)
)
/IF($G$5="10aあたり",R$8*10,1)),"")</f>
        <v/>
      </c>
      <c r="S27" s="35" t="str">
        <f>IFERROR(IF(S$7="","",
(
SUMIFS(IF($G$4="作業時間（hh:mm）",中間処理!$G:$G,中間処理!$I:$I),中間処理!$E:$E,S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27,中間処理!$B:$B,"予定",中間処理!$C:$C,"&gt;="&amp;$G$1,中間処理!$C:$C,"&lt;="&amp;$G$2,中間処理!$D:$D,IF($G$3="すべての作業","&lt;&gt;",$G$3)),0)
)
/IF($G$5="10aあたり",S$8*10,1)),"")</f>
        <v/>
      </c>
      <c r="T27" s="35" t="str">
        <f>IFERROR(IF(T$7="","",
(
SUMIFS(IF($G$4="作業時間（hh:mm）",中間処理!$G:$G,中間処理!$I:$I),中間処理!$E:$E,T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27,中間処理!$B:$B,"予定",中間処理!$C:$C,"&gt;="&amp;$G$1,中間処理!$C:$C,"&lt;="&amp;$G$2,中間処理!$D:$D,IF($G$3="すべての作業","&lt;&gt;",$G$3)),0)
)
/IF($G$5="10aあたり",T$8*10,1)),"")</f>
        <v/>
      </c>
      <c r="U27" s="35" t="str">
        <f>IFERROR(IF(U$7="","",
(
SUMIFS(IF($G$4="作業時間（hh:mm）",中間処理!$G:$G,中間処理!$I:$I),中間処理!$E:$E,U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27,中間処理!$B:$B,"予定",中間処理!$C:$C,"&gt;="&amp;$G$1,中間処理!$C:$C,"&lt;="&amp;$G$2,中間処理!$D:$D,IF($G$3="すべての作業","&lt;&gt;",$G$3)),0)
)
/IF($G$5="10aあたり",U$8*10,1)),"")</f>
        <v/>
      </c>
      <c r="V27" s="35" t="str">
        <f>IFERROR(IF(V$7="","",
(
SUMIFS(IF($G$4="作業時間（hh:mm）",中間処理!$G:$G,中間処理!$I:$I),中間処理!$E:$E,V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27,中間処理!$B:$B,"予定",中間処理!$C:$C,"&gt;="&amp;$G$1,中間処理!$C:$C,"&lt;="&amp;$G$2,中間処理!$D:$D,IF($G$3="すべての作業","&lt;&gt;",$G$3)),0)
)
/IF($G$5="10aあたり",V$8*10,1)),"")</f>
        <v/>
      </c>
      <c r="W27" s="35" t="str">
        <f>IFERROR(IF(W$7="","",
(
SUMIFS(IF($G$4="作業時間（hh:mm）",中間処理!$G:$G,中間処理!$I:$I),中間処理!$E:$E,W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27,中間処理!$B:$B,"予定",中間処理!$C:$C,"&gt;="&amp;$G$1,中間処理!$C:$C,"&lt;="&amp;$G$2,中間処理!$D:$D,IF($G$3="すべての作業","&lt;&gt;",$G$3)),0)
)
/IF($G$5="10aあたり",W$8*10,1)),"")</f>
        <v/>
      </c>
      <c r="X27" s="35" t="str">
        <f>IFERROR(IF(X$7="","",
(
SUMIFS(IF($G$4="作業時間（hh:mm）",中間処理!$G:$G,中間処理!$I:$I),中間処理!$E:$E,X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27,中間処理!$B:$B,"予定",中間処理!$C:$C,"&gt;="&amp;$G$1,中間処理!$C:$C,"&lt;="&amp;$G$2,中間処理!$D:$D,IF($G$3="すべての作業","&lt;&gt;",$G$3)),0)
)
/IF($G$5="10aあたり",X$8*10,1)),"")</f>
        <v/>
      </c>
      <c r="Y27" s="35" t="str">
        <f>IFERROR(IF(Y$7="","",
(
SUMIFS(IF($G$4="作業時間（hh:mm）",中間処理!$G:$G,中間処理!$I:$I),中間処理!$E:$E,Y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27,中間処理!$B:$B,"予定",中間処理!$C:$C,"&gt;="&amp;$G$1,中間処理!$C:$C,"&lt;="&amp;$G$2,中間処理!$D:$D,IF($G$3="すべての作業","&lt;&gt;",$G$3)),0)
)
/IF($G$5="10aあたり",Y$8*10,1)),"")</f>
        <v/>
      </c>
      <c r="Z27" s="35" t="str">
        <f>IFERROR(IF(Z$7="","",
(
SUMIFS(IF($G$4="作業時間（hh:mm）",中間処理!$G:$G,中間処理!$I:$I),中間処理!$E:$E,Z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27,中間処理!$B:$B,"予定",中間処理!$C:$C,"&gt;="&amp;$G$1,中間処理!$C:$C,"&lt;="&amp;$G$2,中間処理!$D:$D,IF($G$3="すべての作業","&lt;&gt;",$G$3)),0)
)
/IF($G$5="10aあたり",Z$8*10,1)),"")</f>
        <v/>
      </c>
      <c r="AA27" s="35" t="str">
        <f>IFERROR(IF(AA$7="","",
(
SUMIFS(IF($G$4="作業時間（hh:mm）",中間処理!$G:$G,中間処理!$I:$I),中間処理!$E:$E,AA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27,中間処理!$B:$B,"予定",中間処理!$C:$C,"&gt;="&amp;$G$1,中間処理!$C:$C,"&lt;="&amp;$G$2,中間処理!$D:$D,IF($G$3="すべての作業","&lt;&gt;",$G$3)),0)
)
/IF($G$5="10aあたり",AA$8*10,1)),"")</f>
        <v/>
      </c>
      <c r="AB27" s="35" t="str">
        <f>IFERROR(IF(AB$7="","",
(
SUMIFS(IF($G$4="作業時間（hh:mm）",中間処理!$G:$G,中間処理!$I:$I),中間処理!$E:$E,AB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27,中間処理!$B:$B,"予定",中間処理!$C:$C,"&gt;="&amp;$G$1,中間処理!$C:$C,"&lt;="&amp;$G$2,中間処理!$D:$D,IF($G$3="すべての作業","&lt;&gt;",$G$3)),0)
)
/IF($G$5="10aあたり",AB$8*10,1)),"")</f>
        <v/>
      </c>
      <c r="AC27" s="35" t="str">
        <f>IFERROR(IF(AC$7="","",
(
SUMIFS(IF($G$4="作業時間（hh:mm）",中間処理!$G:$G,中間処理!$I:$I),中間処理!$E:$E,AC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27,中間処理!$B:$B,"予定",中間処理!$C:$C,"&gt;="&amp;$G$1,中間処理!$C:$C,"&lt;="&amp;$G$2,中間処理!$D:$D,IF($G$3="すべての作業","&lt;&gt;",$G$3)),0)
)
/IF($G$5="10aあたり",AC$8*10,1)),"")</f>
        <v/>
      </c>
      <c r="AD27" s="35" t="str">
        <f>IFERROR(IF(AD$7="","",
(
SUMIFS(IF($G$4="作業時間（hh:mm）",中間処理!$G:$G,中間処理!$I:$I),中間処理!$E:$E,AD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27,中間処理!$B:$B,"予定",中間処理!$C:$C,"&gt;="&amp;$G$1,中間処理!$C:$C,"&lt;="&amp;$G$2,中間処理!$D:$D,IF($G$3="すべての作業","&lt;&gt;",$G$3)),0)
)
/IF($G$5="10aあたり",AD$8*10,1)),"")</f>
        <v/>
      </c>
      <c r="AE27" s="35" t="str">
        <f>IFERROR(IF(AE$7="","",
(
SUMIFS(IF($G$4="作業時間（hh:mm）",中間処理!$G:$G,中間処理!$I:$I),中間処理!$E:$E,AE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27,中間処理!$B:$B,"予定",中間処理!$C:$C,"&gt;="&amp;$G$1,中間処理!$C:$C,"&lt;="&amp;$G$2,中間処理!$D:$D,IF($G$3="すべての作業","&lt;&gt;",$G$3)),0)
)
/IF($G$5="10aあたり",AE$8*10,1)),"")</f>
        <v/>
      </c>
      <c r="AF27" s="35" t="str">
        <f>IFERROR(IF(AF$7="","",
(
SUMIFS(IF($G$4="作業時間（hh:mm）",中間処理!$G:$G,中間処理!$I:$I),中間処理!$E:$E,AF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27,中間処理!$B:$B,"予定",中間処理!$C:$C,"&gt;="&amp;$G$1,中間処理!$C:$C,"&lt;="&amp;$G$2,中間処理!$D:$D,IF($G$3="すべての作業","&lt;&gt;",$G$3)),0)
)
/IF($G$5="10aあたり",AF$8*10,1)),"")</f>
        <v/>
      </c>
      <c r="AG27" s="35" t="str">
        <f>IFERROR(IF(AG$7="","",
(
SUMIFS(IF($G$4="作業時間（hh:mm）",中間処理!$G:$G,中間処理!$I:$I),中間処理!$E:$E,AG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27,中間処理!$B:$B,"予定",中間処理!$C:$C,"&gt;="&amp;$G$1,中間処理!$C:$C,"&lt;="&amp;$G$2,中間処理!$D:$D,IF($G$3="すべての作業","&lt;&gt;",$G$3)),0)
)
/IF($G$5="10aあたり",AG$8*10,1)),"")</f>
        <v/>
      </c>
      <c r="AH27" s="35" t="str">
        <f>IFERROR(IF(AH$7="","",
(
SUMIFS(IF($G$4="作業時間（hh:mm）",中間処理!$G:$G,中間処理!$I:$I),中間処理!$E:$E,AH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27,中間処理!$B:$B,"予定",中間処理!$C:$C,"&gt;="&amp;$G$1,中間処理!$C:$C,"&lt;="&amp;$G$2,中間処理!$D:$D,IF($G$3="すべての作業","&lt;&gt;",$G$3)),0)
)
/IF($G$5="10aあたり",AH$8*10,1)),"")</f>
        <v/>
      </c>
      <c r="AI27" s="35" t="str">
        <f>IFERROR(IF(AI$7="","",
(
SUMIFS(IF($G$4="作業時間（hh:mm）",中間処理!$G:$G,中間処理!$I:$I),中間処理!$E:$E,AI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27,中間処理!$B:$B,"予定",中間処理!$C:$C,"&gt;="&amp;$G$1,中間処理!$C:$C,"&lt;="&amp;$G$2,中間処理!$D:$D,IF($G$3="すべての作業","&lt;&gt;",$G$3)),0)
)
/IF($G$5="10aあたり",AI$8*10,1)),"")</f>
        <v/>
      </c>
      <c r="AJ27" s="35" t="str">
        <f>IFERROR(IF(AJ$7="","",
(
SUMIFS(IF($G$4="作業時間（hh:mm）",中間処理!$G:$G,中間処理!$I:$I),中間処理!$E:$E,AJ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27,中間処理!$B:$B,"予定",中間処理!$C:$C,"&gt;="&amp;$G$1,中間処理!$C:$C,"&lt;="&amp;$G$2,中間処理!$D:$D,IF($G$3="すべての作業","&lt;&gt;",$G$3)),0)
)
/IF($G$5="10aあたり",AJ$8*10,1)),"")</f>
        <v/>
      </c>
      <c r="AK27" s="35" t="str">
        <f>IFERROR(IF(AK$7="","",
(
SUMIFS(IF($G$4="作業時間（hh:mm）",中間処理!$G:$G,中間処理!$I:$I),中間処理!$E:$E,AK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27,中間処理!$B:$B,"予定",中間処理!$C:$C,"&gt;="&amp;$G$1,中間処理!$C:$C,"&lt;="&amp;$G$2,中間処理!$D:$D,IF($G$3="すべての作業","&lt;&gt;",$G$3)),0)
)
/IF($G$5="10aあたり",AK$8*10,1)),"")</f>
        <v/>
      </c>
      <c r="AL27" s="35" t="str">
        <f>IFERROR(IF(AL$7="","",
(
SUMIFS(IF($G$4="作業時間（hh:mm）",中間処理!$G:$G,中間処理!$I:$I),中間処理!$E:$E,AL$7,中間処理!$F:$F,$F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27,中間処理!$B:$B,"予定",中間処理!$C:$C,"&gt;="&amp;$G$1,中間処理!$C:$C,"&lt;="&amp;$G$2,中間処理!$D:$D,IF($G$3="すべての作業","&lt;&gt;",$G$3)),0)
)
/IF($G$5="10aあたり",AL$8*10,1)),"")</f>
        <v/>
      </c>
    </row>
    <row r="28" spans="7:38">
      <c r="G28" s="13"/>
      <c r="H28" s="22" t="str">
        <f>IF(G28="","",
IF(G$4="作業時間（hh:mm）",SUM(I28:AL28),
IF(
COUNTIFS(単価情報!C:C,F28,単価情報!B:B,"作業者",単価情報!K:K,"&gt;="&amp;G$1,単価情報!J:J,"&lt;="&amp;G$2)
+COUNTIFS(単価情報!C:C,F28,単価情報!B:B,"作業者",単価情報!K:K,"",単価情報!J:J,"&lt;="&amp;G$2)=0,
"単価設定なし",SUM(I28:AL28))))</f>
        <v/>
      </c>
      <c r="I28" s="34" t="str">
        <f>IFERROR(IF(I$7="","",
(
SUMIFS(IF($G$4="作業時間（hh:mm）",中間処理!$G:$G,中間処理!$I:$I),中間処理!$E:$E,I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28,中間処理!$B:$B,"予定",中間処理!$C:$C,"&gt;="&amp;$G$1,中間処理!$C:$C,"&lt;="&amp;$G$2,中間処理!$D:$D,IF($G$3="すべての作業","&lt;&gt;",$G$3)),0)
)
/IF($G$5="10aあたり",I$8*10,1)),"")</f>
        <v/>
      </c>
      <c r="J28" s="35" t="str">
        <f>IFERROR(IF(J$7="","",
(
SUMIFS(IF($G$4="作業時間（hh:mm）",中間処理!$G:$G,中間処理!$I:$I),中間処理!$E:$E,J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28,中間処理!$B:$B,"予定",中間処理!$C:$C,"&gt;="&amp;$G$1,中間処理!$C:$C,"&lt;="&amp;$G$2,中間処理!$D:$D,IF($G$3="すべての作業","&lt;&gt;",$G$3)),0)
)
/IF($G$5="10aあたり",J$8*10,1)),"")</f>
        <v/>
      </c>
      <c r="K28" s="35" t="str">
        <f>IFERROR(IF(K$7="","",
(
SUMIFS(IF($G$4="作業時間（hh:mm）",中間処理!$G:$G,中間処理!$I:$I),中間処理!$E:$E,K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28,中間処理!$B:$B,"予定",中間処理!$C:$C,"&gt;="&amp;$G$1,中間処理!$C:$C,"&lt;="&amp;$G$2,中間処理!$D:$D,IF($G$3="すべての作業","&lt;&gt;",$G$3)),0)
)
/IF($G$5="10aあたり",K$8*10,1)),"")</f>
        <v/>
      </c>
      <c r="L28" s="35" t="str">
        <f>IFERROR(IF(L$7="","",
(
SUMIFS(IF($G$4="作業時間（hh:mm）",中間処理!$G:$G,中間処理!$I:$I),中間処理!$E:$E,L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28,中間処理!$B:$B,"予定",中間処理!$C:$C,"&gt;="&amp;$G$1,中間処理!$C:$C,"&lt;="&amp;$G$2,中間処理!$D:$D,IF($G$3="すべての作業","&lt;&gt;",$G$3)),0)
)
/IF($G$5="10aあたり",L$8*10,1)),"")</f>
        <v/>
      </c>
      <c r="M28" s="35" t="str">
        <f>IFERROR(IF(M$7="","",
(
SUMIFS(IF($G$4="作業時間（hh:mm）",中間処理!$G:$G,中間処理!$I:$I),中間処理!$E:$E,M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28,中間処理!$B:$B,"予定",中間処理!$C:$C,"&gt;="&amp;$G$1,中間処理!$C:$C,"&lt;="&amp;$G$2,中間処理!$D:$D,IF($G$3="すべての作業","&lt;&gt;",$G$3)),0)
)
/IF($G$5="10aあたり",M$8*10,1)),"")</f>
        <v/>
      </c>
      <c r="N28" s="35" t="str">
        <f>IFERROR(IF(N$7="","",
(
SUMIFS(IF($G$4="作業時間（hh:mm）",中間処理!$G:$G,中間処理!$I:$I),中間処理!$E:$E,N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28,中間処理!$B:$B,"予定",中間処理!$C:$C,"&gt;="&amp;$G$1,中間処理!$C:$C,"&lt;="&amp;$G$2,中間処理!$D:$D,IF($G$3="すべての作業","&lt;&gt;",$G$3)),0)
)
/IF($G$5="10aあたり",N$8*10,1)),"")</f>
        <v/>
      </c>
      <c r="O28" s="35" t="str">
        <f>IFERROR(IF(O$7="","",
(
SUMIFS(IF($G$4="作業時間（hh:mm）",中間処理!$G:$G,中間処理!$I:$I),中間処理!$E:$E,O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28,中間処理!$B:$B,"予定",中間処理!$C:$C,"&gt;="&amp;$G$1,中間処理!$C:$C,"&lt;="&amp;$G$2,中間処理!$D:$D,IF($G$3="すべての作業","&lt;&gt;",$G$3)),0)
)
/IF($G$5="10aあたり",O$8*10,1)),"")</f>
        <v/>
      </c>
      <c r="P28" s="35" t="str">
        <f>IFERROR(IF(P$7="","",
(
SUMIFS(IF($G$4="作業時間（hh:mm）",中間処理!$G:$G,中間処理!$I:$I),中間処理!$E:$E,P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28,中間処理!$B:$B,"予定",中間処理!$C:$C,"&gt;="&amp;$G$1,中間処理!$C:$C,"&lt;="&amp;$G$2,中間処理!$D:$D,IF($G$3="すべての作業","&lt;&gt;",$G$3)),0)
)
/IF($G$5="10aあたり",P$8*10,1)),"")</f>
        <v/>
      </c>
      <c r="Q28" s="35" t="str">
        <f>IFERROR(IF(Q$7="","",
(
SUMIFS(IF($G$4="作業時間（hh:mm）",中間処理!$G:$G,中間処理!$I:$I),中間処理!$E:$E,Q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28,中間処理!$B:$B,"予定",中間処理!$C:$C,"&gt;="&amp;$G$1,中間処理!$C:$C,"&lt;="&amp;$G$2,中間処理!$D:$D,IF($G$3="すべての作業","&lt;&gt;",$G$3)),0)
)
/IF($G$5="10aあたり",Q$8*10,1)),"")</f>
        <v/>
      </c>
      <c r="R28" s="35" t="str">
        <f>IFERROR(IF(R$7="","",
(
SUMIFS(IF($G$4="作業時間（hh:mm）",中間処理!$G:$G,中間処理!$I:$I),中間処理!$E:$E,R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28,中間処理!$B:$B,"予定",中間処理!$C:$C,"&gt;="&amp;$G$1,中間処理!$C:$C,"&lt;="&amp;$G$2,中間処理!$D:$D,IF($G$3="すべての作業","&lt;&gt;",$G$3)),0)
)
/IF($G$5="10aあたり",R$8*10,1)),"")</f>
        <v/>
      </c>
      <c r="S28" s="35" t="str">
        <f>IFERROR(IF(S$7="","",
(
SUMIFS(IF($G$4="作業時間（hh:mm）",中間処理!$G:$G,中間処理!$I:$I),中間処理!$E:$E,S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28,中間処理!$B:$B,"予定",中間処理!$C:$C,"&gt;="&amp;$G$1,中間処理!$C:$C,"&lt;="&amp;$G$2,中間処理!$D:$D,IF($G$3="すべての作業","&lt;&gt;",$G$3)),0)
)
/IF($G$5="10aあたり",S$8*10,1)),"")</f>
        <v/>
      </c>
      <c r="T28" s="35" t="str">
        <f>IFERROR(IF(T$7="","",
(
SUMIFS(IF($G$4="作業時間（hh:mm）",中間処理!$G:$G,中間処理!$I:$I),中間処理!$E:$E,T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28,中間処理!$B:$B,"予定",中間処理!$C:$C,"&gt;="&amp;$G$1,中間処理!$C:$C,"&lt;="&amp;$G$2,中間処理!$D:$D,IF($G$3="すべての作業","&lt;&gt;",$G$3)),0)
)
/IF($G$5="10aあたり",T$8*10,1)),"")</f>
        <v/>
      </c>
      <c r="U28" s="35" t="str">
        <f>IFERROR(IF(U$7="","",
(
SUMIFS(IF($G$4="作業時間（hh:mm）",中間処理!$G:$G,中間処理!$I:$I),中間処理!$E:$E,U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28,中間処理!$B:$B,"予定",中間処理!$C:$C,"&gt;="&amp;$G$1,中間処理!$C:$C,"&lt;="&amp;$G$2,中間処理!$D:$D,IF($G$3="すべての作業","&lt;&gt;",$G$3)),0)
)
/IF($G$5="10aあたり",U$8*10,1)),"")</f>
        <v/>
      </c>
      <c r="V28" s="35" t="str">
        <f>IFERROR(IF(V$7="","",
(
SUMIFS(IF($G$4="作業時間（hh:mm）",中間処理!$G:$G,中間処理!$I:$I),中間処理!$E:$E,V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28,中間処理!$B:$B,"予定",中間処理!$C:$C,"&gt;="&amp;$G$1,中間処理!$C:$C,"&lt;="&amp;$G$2,中間処理!$D:$D,IF($G$3="すべての作業","&lt;&gt;",$G$3)),0)
)
/IF($G$5="10aあたり",V$8*10,1)),"")</f>
        <v/>
      </c>
      <c r="W28" s="35" t="str">
        <f>IFERROR(IF(W$7="","",
(
SUMIFS(IF($G$4="作業時間（hh:mm）",中間処理!$G:$G,中間処理!$I:$I),中間処理!$E:$E,W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28,中間処理!$B:$B,"予定",中間処理!$C:$C,"&gt;="&amp;$G$1,中間処理!$C:$C,"&lt;="&amp;$G$2,中間処理!$D:$D,IF($G$3="すべての作業","&lt;&gt;",$G$3)),0)
)
/IF($G$5="10aあたり",W$8*10,1)),"")</f>
        <v/>
      </c>
      <c r="X28" s="35" t="str">
        <f>IFERROR(IF(X$7="","",
(
SUMIFS(IF($G$4="作業時間（hh:mm）",中間処理!$G:$G,中間処理!$I:$I),中間処理!$E:$E,X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28,中間処理!$B:$B,"予定",中間処理!$C:$C,"&gt;="&amp;$G$1,中間処理!$C:$C,"&lt;="&amp;$G$2,中間処理!$D:$D,IF($G$3="すべての作業","&lt;&gt;",$G$3)),0)
)
/IF($G$5="10aあたり",X$8*10,1)),"")</f>
        <v/>
      </c>
      <c r="Y28" s="35" t="str">
        <f>IFERROR(IF(Y$7="","",
(
SUMIFS(IF($G$4="作業時間（hh:mm）",中間処理!$G:$G,中間処理!$I:$I),中間処理!$E:$E,Y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28,中間処理!$B:$B,"予定",中間処理!$C:$C,"&gt;="&amp;$G$1,中間処理!$C:$C,"&lt;="&amp;$G$2,中間処理!$D:$D,IF($G$3="すべての作業","&lt;&gt;",$G$3)),0)
)
/IF($G$5="10aあたり",Y$8*10,1)),"")</f>
        <v/>
      </c>
      <c r="Z28" s="35" t="str">
        <f>IFERROR(IF(Z$7="","",
(
SUMIFS(IF($G$4="作業時間（hh:mm）",中間処理!$G:$G,中間処理!$I:$I),中間処理!$E:$E,Z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28,中間処理!$B:$B,"予定",中間処理!$C:$C,"&gt;="&amp;$G$1,中間処理!$C:$C,"&lt;="&amp;$G$2,中間処理!$D:$D,IF($G$3="すべての作業","&lt;&gt;",$G$3)),0)
)
/IF($G$5="10aあたり",Z$8*10,1)),"")</f>
        <v/>
      </c>
      <c r="AA28" s="35" t="str">
        <f>IFERROR(IF(AA$7="","",
(
SUMIFS(IF($G$4="作業時間（hh:mm）",中間処理!$G:$G,中間処理!$I:$I),中間処理!$E:$E,AA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28,中間処理!$B:$B,"予定",中間処理!$C:$C,"&gt;="&amp;$G$1,中間処理!$C:$C,"&lt;="&amp;$G$2,中間処理!$D:$D,IF($G$3="すべての作業","&lt;&gt;",$G$3)),0)
)
/IF($G$5="10aあたり",AA$8*10,1)),"")</f>
        <v/>
      </c>
      <c r="AB28" s="35" t="str">
        <f>IFERROR(IF(AB$7="","",
(
SUMIFS(IF($G$4="作業時間（hh:mm）",中間処理!$G:$G,中間処理!$I:$I),中間処理!$E:$E,AB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28,中間処理!$B:$B,"予定",中間処理!$C:$C,"&gt;="&amp;$G$1,中間処理!$C:$C,"&lt;="&amp;$G$2,中間処理!$D:$D,IF($G$3="すべての作業","&lt;&gt;",$G$3)),0)
)
/IF($G$5="10aあたり",AB$8*10,1)),"")</f>
        <v/>
      </c>
      <c r="AC28" s="35" t="str">
        <f>IFERROR(IF(AC$7="","",
(
SUMIFS(IF($G$4="作業時間（hh:mm）",中間処理!$G:$G,中間処理!$I:$I),中間処理!$E:$E,AC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28,中間処理!$B:$B,"予定",中間処理!$C:$C,"&gt;="&amp;$G$1,中間処理!$C:$C,"&lt;="&amp;$G$2,中間処理!$D:$D,IF($G$3="すべての作業","&lt;&gt;",$G$3)),0)
)
/IF($G$5="10aあたり",AC$8*10,1)),"")</f>
        <v/>
      </c>
      <c r="AD28" s="35" t="str">
        <f>IFERROR(IF(AD$7="","",
(
SUMIFS(IF($G$4="作業時間（hh:mm）",中間処理!$G:$G,中間処理!$I:$I),中間処理!$E:$E,AD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28,中間処理!$B:$B,"予定",中間処理!$C:$C,"&gt;="&amp;$G$1,中間処理!$C:$C,"&lt;="&amp;$G$2,中間処理!$D:$D,IF($G$3="すべての作業","&lt;&gt;",$G$3)),0)
)
/IF($G$5="10aあたり",AD$8*10,1)),"")</f>
        <v/>
      </c>
      <c r="AE28" s="35" t="str">
        <f>IFERROR(IF(AE$7="","",
(
SUMIFS(IF($G$4="作業時間（hh:mm）",中間処理!$G:$G,中間処理!$I:$I),中間処理!$E:$E,AE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28,中間処理!$B:$B,"予定",中間処理!$C:$C,"&gt;="&amp;$G$1,中間処理!$C:$C,"&lt;="&amp;$G$2,中間処理!$D:$D,IF($G$3="すべての作業","&lt;&gt;",$G$3)),0)
)
/IF($G$5="10aあたり",AE$8*10,1)),"")</f>
        <v/>
      </c>
      <c r="AF28" s="35" t="str">
        <f>IFERROR(IF(AF$7="","",
(
SUMIFS(IF($G$4="作業時間（hh:mm）",中間処理!$G:$G,中間処理!$I:$I),中間処理!$E:$E,AF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28,中間処理!$B:$B,"予定",中間処理!$C:$C,"&gt;="&amp;$G$1,中間処理!$C:$C,"&lt;="&amp;$G$2,中間処理!$D:$D,IF($G$3="すべての作業","&lt;&gt;",$G$3)),0)
)
/IF($G$5="10aあたり",AF$8*10,1)),"")</f>
        <v/>
      </c>
      <c r="AG28" s="35" t="str">
        <f>IFERROR(IF(AG$7="","",
(
SUMIFS(IF($G$4="作業時間（hh:mm）",中間処理!$G:$G,中間処理!$I:$I),中間処理!$E:$E,AG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28,中間処理!$B:$B,"予定",中間処理!$C:$C,"&gt;="&amp;$G$1,中間処理!$C:$C,"&lt;="&amp;$G$2,中間処理!$D:$D,IF($G$3="すべての作業","&lt;&gt;",$G$3)),0)
)
/IF($G$5="10aあたり",AG$8*10,1)),"")</f>
        <v/>
      </c>
      <c r="AH28" s="35" t="str">
        <f>IFERROR(IF(AH$7="","",
(
SUMIFS(IF($G$4="作業時間（hh:mm）",中間処理!$G:$G,中間処理!$I:$I),中間処理!$E:$E,AH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28,中間処理!$B:$B,"予定",中間処理!$C:$C,"&gt;="&amp;$G$1,中間処理!$C:$C,"&lt;="&amp;$G$2,中間処理!$D:$D,IF($G$3="すべての作業","&lt;&gt;",$G$3)),0)
)
/IF($G$5="10aあたり",AH$8*10,1)),"")</f>
        <v/>
      </c>
      <c r="AI28" s="35" t="str">
        <f>IFERROR(IF(AI$7="","",
(
SUMIFS(IF($G$4="作業時間（hh:mm）",中間処理!$G:$G,中間処理!$I:$I),中間処理!$E:$E,AI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28,中間処理!$B:$B,"予定",中間処理!$C:$C,"&gt;="&amp;$G$1,中間処理!$C:$C,"&lt;="&amp;$G$2,中間処理!$D:$D,IF($G$3="すべての作業","&lt;&gt;",$G$3)),0)
)
/IF($G$5="10aあたり",AI$8*10,1)),"")</f>
        <v/>
      </c>
      <c r="AJ28" s="35" t="str">
        <f>IFERROR(IF(AJ$7="","",
(
SUMIFS(IF($G$4="作業時間（hh:mm）",中間処理!$G:$G,中間処理!$I:$I),中間処理!$E:$E,AJ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28,中間処理!$B:$B,"予定",中間処理!$C:$C,"&gt;="&amp;$G$1,中間処理!$C:$C,"&lt;="&amp;$G$2,中間処理!$D:$D,IF($G$3="すべての作業","&lt;&gt;",$G$3)),0)
)
/IF($G$5="10aあたり",AJ$8*10,1)),"")</f>
        <v/>
      </c>
      <c r="AK28" s="35" t="str">
        <f>IFERROR(IF(AK$7="","",
(
SUMIFS(IF($G$4="作業時間（hh:mm）",中間処理!$G:$G,中間処理!$I:$I),中間処理!$E:$E,AK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28,中間処理!$B:$B,"予定",中間処理!$C:$C,"&gt;="&amp;$G$1,中間処理!$C:$C,"&lt;="&amp;$G$2,中間処理!$D:$D,IF($G$3="すべての作業","&lt;&gt;",$G$3)),0)
)
/IF($G$5="10aあたり",AK$8*10,1)),"")</f>
        <v/>
      </c>
      <c r="AL28" s="35" t="str">
        <f>IFERROR(IF(AL$7="","",
(
SUMIFS(IF($G$4="作業時間（hh:mm）",中間処理!$G:$G,中間処理!$I:$I),中間処理!$E:$E,AL$7,中間処理!$F:$F,$F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28,中間処理!$B:$B,"予定",中間処理!$C:$C,"&gt;="&amp;$G$1,中間処理!$C:$C,"&lt;="&amp;$G$2,中間処理!$D:$D,IF($G$3="すべての作業","&lt;&gt;",$G$3)),0)
)
/IF($G$5="10aあたり",AL$8*10,1)),"")</f>
        <v/>
      </c>
    </row>
    <row r="29" spans="7:38">
      <c r="G29" s="13"/>
      <c r="H29" s="22" t="str">
        <f>IF(G29="","",
IF(G$4="作業時間（hh:mm）",SUM(I29:AL29),
IF(
COUNTIFS(単価情報!C:C,F29,単価情報!B:B,"作業者",単価情報!K:K,"&gt;="&amp;G$1,単価情報!J:J,"&lt;="&amp;G$2)
+COUNTIFS(単価情報!C:C,F29,単価情報!B:B,"作業者",単価情報!K:K,"",単価情報!J:J,"&lt;="&amp;G$2)=0,
"単価設定なし",SUM(I29:AL29))))</f>
        <v/>
      </c>
      <c r="I29" s="34" t="str">
        <f>IFERROR(IF(I$7="","",
(
SUMIFS(IF($G$4="作業時間（hh:mm）",中間処理!$G:$G,中間処理!$I:$I),中間処理!$E:$E,I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29,中間処理!$B:$B,"予定",中間処理!$C:$C,"&gt;="&amp;$G$1,中間処理!$C:$C,"&lt;="&amp;$G$2,中間処理!$D:$D,IF($G$3="すべての作業","&lt;&gt;",$G$3)),0)
)
/IF($G$5="10aあたり",I$8*10,1)),"")</f>
        <v/>
      </c>
      <c r="J29" s="35" t="str">
        <f>IFERROR(IF(J$7="","",
(
SUMIFS(IF($G$4="作業時間（hh:mm）",中間処理!$G:$G,中間処理!$I:$I),中間処理!$E:$E,J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29,中間処理!$B:$B,"予定",中間処理!$C:$C,"&gt;="&amp;$G$1,中間処理!$C:$C,"&lt;="&amp;$G$2,中間処理!$D:$D,IF($G$3="すべての作業","&lt;&gt;",$G$3)),0)
)
/IF($G$5="10aあたり",J$8*10,1)),"")</f>
        <v/>
      </c>
      <c r="K29" s="35" t="str">
        <f>IFERROR(IF(K$7="","",
(
SUMIFS(IF($G$4="作業時間（hh:mm）",中間処理!$G:$G,中間処理!$I:$I),中間処理!$E:$E,K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29,中間処理!$B:$B,"予定",中間処理!$C:$C,"&gt;="&amp;$G$1,中間処理!$C:$C,"&lt;="&amp;$G$2,中間処理!$D:$D,IF($G$3="すべての作業","&lt;&gt;",$G$3)),0)
)
/IF($G$5="10aあたり",K$8*10,1)),"")</f>
        <v/>
      </c>
      <c r="L29" s="35" t="str">
        <f>IFERROR(IF(L$7="","",
(
SUMIFS(IF($G$4="作業時間（hh:mm）",中間処理!$G:$G,中間処理!$I:$I),中間処理!$E:$E,L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29,中間処理!$B:$B,"予定",中間処理!$C:$C,"&gt;="&amp;$G$1,中間処理!$C:$C,"&lt;="&amp;$G$2,中間処理!$D:$D,IF($G$3="すべての作業","&lt;&gt;",$G$3)),0)
)
/IF($G$5="10aあたり",L$8*10,1)),"")</f>
        <v/>
      </c>
      <c r="M29" s="35" t="str">
        <f>IFERROR(IF(M$7="","",
(
SUMIFS(IF($G$4="作業時間（hh:mm）",中間処理!$G:$G,中間処理!$I:$I),中間処理!$E:$E,M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29,中間処理!$B:$B,"予定",中間処理!$C:$C,"&gt;="&amp;$G$1,中間処理!$C:$C,"&lt;="&amp;$G$2,中間処理!$D:$D,IF($G$3="すべての作業","&lt;&gt;",$G$3)),0)
)
/IF($G$5="10aあたり",M$8*10,1)),"")</f>
        <v/>
      </c>
      <c r="N29" s="35" t="str">
        <f>IFERROR(IF(N$7="","",
(
SUMIFS(IF($G$4="作業時間（hh:mm）",中間処理!$G:$G,中間処理!$I:$I),中間処理!$E:$E,N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29,中間処理!$B:$B,"予定",中間処理!$C:$C,"&gt;="&amp;$G$1,中間処理!$C:$C,"&lt;="&amp;$G$2,中間処理!$D:$D,IF($G$3="すべての作業","&lt;&gt;",$G$3)),0)
)
/IF($G$5="10aあたり",N$8*10,1)),"")</f>
        <v/>
      </c>
      <c r="O29" s="35" t="str">
        <f>IFERROR(IF(O$7="","",
(
SUMIFS(IF($G$4="作業時間（hh:mm）",中間処理!$G:$G,中間処理!$I:$I),中間処理!$E:$E,O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29,中間処理!$B:$B,"予定",中間処理!$C:$C,"&gt;="&amp;$G$1,中間処理!$C:$C,"&lt;="&amp;$G$2,中間処理!$D:$D,IF($G$3="すべての作業","&lt;&gt;",$G$3)),0)
)
/IF($G$5="10aあたり",O$8*10,1)),"")</f>
        <v/>
      </c>
      <c r="P29" s="35" t="str">
        <f>IFERROR(IF(P$7="","",
(
SUMIFS(IF($G$4="作業時間（hh:mm）",中間処理!$G:$G,中間処理!$I:$I),中間処理!$E:$E,P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29,中間処理!$B:$B,"予定",中間処理!$C:$C,"&gt;="&amp;$G$1,中間処理!$C:$C,"&lt;="&amp;$G$2,中間処理!$D:$D,IF($G$3="すべての作業","&lt;&gt;",$G$3)),0)
)
/IF($G$5="10aあたり",P$8*10,1)),"")</f>
        <v/>
      </c>
      <c r="Q29" s="35" t="str">
        <f>IFERROR(IF(Q$7="","",
(
SUMIFS(IF($G$4="作業時間（hh:mm）",中間処理!$G:$G,中間処理!$I:$I),中間処理!$E:$E,Q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29,中間処理!$B:$B,"予定",中間処理!$C:$C,"&gt;="&amp;$G$1,中間処理!$C:$C,"&lt;="&amp;$G$2,中間処理!$D:$D,IF($G$3="すべての作業","&lt;&gt;",$G$3)),0)
)
/IF($G$5="10aあたり",Q$8*10,1)),"")</f>
        <v/>
      </c>
      <c r="R29" s="35" t="str">
        <f>IFERROR(IF(R$7="","",
(
SUMIFS(IF($G$4="作業時間（hh:mm）",中間処理!$G:$G,中間処理!$I:$I),中間処理!$E:$E,R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29,中間処理!$B:$B,"予定",中間処理!$C:$C,"&gt;="&amp;$G$1,中間処理!$C:$C,"&lt;="&amp;$G$2,中間処理!$D:$D,IF($G$3="すべての作業","&lt;&gt;",$G$3)),0)
)
/IF($G$5="10aあたり",R$8*10,1)),"")</f>
        <v/>
      </c>
      <c r="S29" s="35" t="str">
        <f>IFERROR(IF(S$7="","",
(
SUMIFS(IF($G$4="作業時間（hh:mm）",中間処理!$G:$G,中間処理!$I:$I),中間処理!$E:$E,S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29,中間処理!$B:$B,"予定",中間処理!$C:$C,"&gt;="&amp;$G$1,中間処理!$C:$C,"&lt;="&amp;$G$2,中間処理!$D:$D,IF($G$3="すべての作業","&lt;&gt;",$G$3)),0)
)
/IF($G$5="10aあたり",S$8*10,1)),"")</f>
        <v/>
      </c>
      <c r="T29" s="35" t="str">
        <f>IFERROR(IF(T$7="","",
(
SUMIFS(IF($G$4="作業時間（hh:mm）",中間処理!$G:$G,中間処理!$I:$I),中間処理!$E:$E,T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29,中間処理!$B:$B,"予定",中間処理!$C:$C,"&gt;="&amp;$G$1,中間処理!$C:$C,"&lt;="&amp;$G$2,中間処理!$D:$D,IF($G$3="すべての作業","&lt;&gt;",$G$3)),0)
)
/IF($G$5="10aあたり",T$8*10,1)),"")</f>
        <v/>
      </c>
      <c r="U29" s="35" t="str">
        <f>IFERROR(IF(U$7="","",
(
SUMIFS(IF($G$4="作業時間（hh:mm）",中間処理!$G:$G,中間処理!$I:$I),中間処理!$E:$E,U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29,中間処理!$B:$B,"予定",中間処理!$C:$C,"&gt;="&amp;$G$1,中間処理!$C:$C,"&lt;="&amp;$G$2,中間処理!$D:$D,IF($G$3="すべての作業","&lt;&gt;",$G$3)),0)
)
/IF($G$5="10aあたり",U$8*10,1)),"")</f>
        <v/>
      </c>
      <c r="V29" s="35" t="str">
        <f>IFERROR(IF(V$7="","",
(
SUMIFS(IF($G$4="作業時間（hh:mm）",中間処理!$G:$G,中間処理!$I:$I),中間処理!$E:$E,V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29,中間処理!$B:$B,"予定",中間処理!$C:$C,"&gt;="&amp;$G$1,中間処理!$C:$C,"&lt;="&amp;$G$2,中間処理!$D:$D,IF($G$3="すべての作業","&lt;&gt;",$G$3)),0)
)
/IF($G$5="10aあたり",V$8*10,1)),"")</f>
        <v/>
      </c>
      <c r="W29" s="35" t="str">
        <f>IFERROR(IF(W$7="","",
(
SUMIFS(IF($G$4="作業時間（hh:mm）",中間処理!$G:$G,中間処理!$I:$I),中間処理!$E:$E,W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29,中間処理!$B:$B,"予定",中間処理!$C:$C,"&gt;="&amp;$G$1,中間処理!$C:$C,"&lt;="&amp;$G$2,中間処理!$D:$D,IF($G$3="すべての作業","&lt;&gt;",$G$3)),0)
)
/IF($G$5="10aあたり",W$8*10,1)),"")</f>
        <v/>
      </c>
      <c r="X29" s="35" t="str">
        <f>IFERROR(IF(X$7="","",
(
SUMIFS(IF($G$4="作業時間（hh:mm）",中間処理!$G:$G,中間処理!$I:$I),中間処理!$E:$E,X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29,中間処理!$B:$B,"予定",中間処理!$C:$C,"&gt;="&amp;$G$1,中間処理!$C:$C,"&lt;="&amp;$G$2,中間処理!$D:$D,IF($G$3="すべての作業","&lt;&gt;",$G$3)),0)
)
/IF($G$5="10aあたり",X$8*10,1)),"")</f>
        <v/>
      </c>
      <c r="Y29" s="35" t="str">
        <f>IFERROR(IF(Y$7="","",
(
SUMIFS(IF($G$4="作業時間（hh:mm）",中間処理!$G:$G,中間処理!$I:$I),中間処理!$E:$E,Y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29,中間処理!$B:$B,"予定",中間処理!$C:$C,"&gt;="&amp;$G$1,中間処理!$C:$C,"&lt;="&amp;$G$2,中間処理!$D:$D,IF($G$3="すべての作業","&lt;&gt;",$G$3)),0)
)
/IF($G$5="10aあたり",Y$8*10,1)),"")</f>
        <v/>
      </c>
      <c r="Z29" s="35" t="str">
        <f>IFERROR(IF(Z$7="","",
(
SUMIFS(IF($G$4="作業時間（hh:mm）",中間処理!$G:$G,中間処理!$I:$I),中間処理!$E:$E,Z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29,中間処理!$B:$B,"予定",中間処理!$C:$C,"&gt;="&amp;$G$1,中間処理!$C:$C,"&lt;="&amp;$G$2,中間処理!$D:$D,IF($G$3="すべての作業","&lt;&gt;",$G$3)),0)
)
/IF($G$5="10aあたり",Z$8*10,1)),"")</f>
        <v/>
      </c>
      <c r="AA29" s="35" t="str">
        <f>IFERROR(IF(AA$7="","",
(
SUMIFS(IF($G$4="作業時間（hh:mm）",中間処理!$G:$G,中間処理!$I:$I),中間処理!$E:$E,AA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29,中間処理!$B:$B,"予定",中間処理!$C:$C,"&gt;="&amp;$G$1,中間処理!$C:$C,"&lt;="&amp;$G$2,中間処理!$D:$D,IF($G$3="すべての作業","&lt;&gt;",$G$3)),0)
)
/IF($G$5="10aあたり",AA$8*10,1)),"")</f>
        <v/>
      </c>
      <c r="AB29" s="35" t="str">
        <f>IFERROR(IF(AB$7="","",
(
SUMIFS(IF($G$4="作業時間（hh:mm）",中間処理!$G:$G,中間処理!$I:$I),中間処理!$E:$E,AB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29,中間処理!$B:$B,"予定",中間処理!$C:$C,"&gt;="&amp;$G$1,中間処理!$C:$C,"&lt;="&amp;$G$2,中間処理!$D:$D,IF($G$3="すべての作業","&lt;&gt;",$G$3)),0)
)
/IF($G$5="10aあたり",AB$8*10,1)),"")</f>
        <v/>
      </c>
      <c r="AC29" s="35" t="str">
        <f>IFERROR(IF(AC$7="","",
(
SUMIFS(IF($G$4="作業時間（hh:mm）",中間処理!$G:$G,中間処理!$I:$I),中間処理!$E:$E,AC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29,中間処理!$B:$B,"予定",中間処理!$C:$C,"&gt;="&amp;$G$1,中間処理!$C:$C,"&lt;="&amp;$G$2,中間処理!$D:$D,IF($G$3="すべての作業","&lt;&gt;",$G$3)),0)
)
/IF($G$5="10aあたり",AC$8*10,1)),"")</f>
        <v/>
      </c>
      <c r="AD29" s="35" t="str">
        <f>IFERROR(IF(AD$7="","",
(
SUMIFS(IF($G$4="作業時間（hh:mm）",中間処理!$G:$G,中間処理!$I:$I),中間処理!$E:$E,AD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29,中間処理!$B:$B,"予定",中間処理!$C:$C,"&gt;="&amp;$G$1,中間処理!$C:$C,"&lt;="&amp;$G$2,中間処理!$D:$D,IF($G$3="すべての作業","&lt;&gt;",$G$3)),0)
)
/IF($G$5="10aあたり",AD$8*10,1)),"")</f>
        <v/>
      </c>
      <c r="AE29" s="35" t="str">
        <f>IFERROR(IF(AE$7="","",
(
SUMIFS(IF($G$4="作業時間（hh:mm）",中間処理!$G:$G,中間処理!$I:$I),中間処理!$E:$E,AE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29,中間処理!$B:$B,"予定",中間処理!$C:$C,"&gt;="&amp;$G$1,中間処理!$C:$C,"&lt;="&amp;$G$2,中間処理!$D:$D,IF($G$3="すべての作業","&lt;&gt;",$G$3)),0)
)
/IF($G$5="10aあたり",AE$8*10,1)),"")</f>
        <v/>
      </c>
      <c r="AF29" s="35" t="str">
        <f>IFERROR(IF(AF$7="","",
(
SUMIFS(IF($G$4="作業時間（hh:mm）",中間処理!$G:$G,中間処理!$I:$I),中間処理!$E:$E,AF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29,中間処理!$B:$B,"予定",中間処理!$C:$C,"&gt;="&amp;$G$1,中間処理!$C:$C,"&lt;="&amp;$G$2,中間処理!$D:$D,IF($G$3="すべての作業","&lt;&gt;",$G$3)),0)
)
/IF($G$5="10aあたり",AF$8*10,1)),"")</f>
        <v/>
      </c>
      <c r="AG29" s="35" t="str">
        <f>IFERROR(IF(AG$7="","",
(
SUMIFS(IF($G$4="作業時間（hh:mm）",中間処理!$G:$G,中間処理!$I:$I),中間処理!$E:$E,AG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29,中間処理!$B:$B,"予定",中間処理!$C:$C,"&gt;="&amp;$G$1,中間処理!$C:$C,"&lt;="&amp;$G$2,中間処理!$D:$D,IF($G$3="すべての作業","&lt;&gt;",$G$3)),0)
)
/IF($G$5="10aあたり",AG$8*10,1)),"")</f>
        <v/>
      </c>
      <c r="AH29" s="35" t="str">
        <f>IFERROR(IF(AH$7="","",
(
SUMIFS(IF($G$4="作業時間（hh:mm）",中間処理!$G:$G,中間処理!$I:$I),中間処理!$E:$E,AH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29,中間処理!$B:$B,"予定",中間処理!$C:$C,"&gt;="&amp;$G$1,中間処理!$C:$C,"&lt;="&amp;$G$2,中間処理!$D:$D,IF($G$3="すべての作業","&lt;&gt;",$G$3)),0)
)
/IF($G$5="10aあたり",AH$8*10,1)),"")</f>
        <v/>
      </c>
      <c r="AI29" s="35" t="str">
        <f>IFERROR(IF(AI$7="","",
(
SUMIFS(IF($G$4="作業時間（hh:mm）",中間処理!$G:$G,中間処理!$I:$I),中間処理!$E:$E,AI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29,中間処理!$B:$B,"予定",中間処理!$C:$C,"&gt;="&amp;$G$1,中間処理!$C:$C,"&lt;="&amp;$G$2,中間処理!$D:$D,IF($G$3="すべての作業","&lt;&gt;",$G$3)),0)
)
/IF($G$5="10aあたり",AI$8*10,1)),"")</f>
        <v/>
      </c>
      <c r="AJ29" s="35" t="str">
        <f>IFERROR(IF(AJ$7="","",
(
SUMIFS(IF($G$4="作業時間（hh:mm）",中間処理!$G:$G,中間処理!$I:$I),中間処理!$E:$E,AJ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29,中間処理!$B:$B,"予定",中間処理!$C:$C,"&gt;="&amp;$G$1,中間処理!$C:$C,"&lt;="&amp;$G$2,中間処理!$D:$D,IF($G$3="すべての作業","&lt;&gt;",$G$3)),0)
)
/IF($G$5="10aあたり",AJ$8*10,1)),"")</f>
        <v/>
      </c>
      <c r="AK29" s="35" t="str">
        <f>IFERROR(IF(AK$7="","",
(
SUMIFS(IF($G$4="作業時間（hh:mm）",中間処理!$G:$G,中間処理!$I:$I),中間処理!$E:$E,AK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29,中間処理!$B:$B,"予定",中間処理!$C:$C,"&gt;="&amp;$G$1,中間処理!$C:$C,"&lt;="&amp;$G$2,中間処理!$D:$D,IF($G$3="すべての作業","&lt;&gt;",$G$3)),0)
)
/IF($G$5="10aあたり",AK$8*10,1)),"")</f>
        <v/>
      </c>
      <c r="AL29" s="35" t="str">
        <f>IFERROR(IF(AL$7="","",
(
SUMIFS(IF($G$4="作業時間（hh:mm）",中間処理!$G:$G,中間処理!$I:$I),中間処理!$E:$E,AL$7,中間処理!$F:$F,$F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29,中間処理!$B:$B,"予定",中間処理!$C:$C,"&gt;="&amp;$G$1,中間処理!$C:$C,"&lt;="&amp;$G$2,中間処理!$D:$D,IF($G$3="すべての作業","&lt;&gt;",$G$3)),0)
)
/IF($G$5="10aあたり",AL$8*10,1)),"")</f>
        <v/>
      </c>
    </row>
    <row r="30" spans="7:38">
      <c r="G30" s="13"/>
      <c r="H30" s="22" t="str">
        <f>IF(G30="","",
IF(G$4="作業時間（hh:mm）",SUM(I30:AL30),
IF(
COUNTIFS(単価情報!C:C,F30,単価情報!B:B,"作業者",単価情報!K:K,"&gt;="&amp;G$1,単価情報!J:J,"&lt;="&amp;G$2)
+COUNTIFS(単価情報!C:C,F30,単価情報!B:B,"作業者",単価情報!K:K,"",単価情報!J:J,"&lt;="&amp;G$2)=0,
"単価設定なし",SUM(I30:AL30))))</f>
        <v/>
      </c>
      <c r="I30" s="34" t="str">
        <f>IFERROR(IF(I$7="","",
(
SUMIFS(IF($G$4="作業時間（hh:mm）",中間処理!$G:$G,中間処理!$I:$I),中間処理!$E:$E,I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30,中間処理!$B:$B,"予定",中間処理!$C:$C,"&gt;="&amp;$G$1,中間処理!$C:$C,"&lt;="&amp;$G$2,中間処理!$D:$D,IF($G$3="すべての作業","&lt;&gt;",$G$3)),0)
)
/IF($G$5="10aあたり",I$8*10,1)),"")</f>
        <v/>
      </c>
      <c r="J30" s="35" t="str">
        <f>IFERROR(IF(J$7="","",
(
SUMIFS(IF($G$4="作業時間（hh:mm）",中間処理!$G:$G,中間処理!$I:$I),中間処理!$E:$E,J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30,中間処理!$B:$B,"予定",中間処理!$C:$C,"&gt;="&amp;$G$1,中間処理!$C:$C,"&lt;="&amp;$G$2,中間処理!$D:$D,IF($G$3="すべての作業","&lt;&gt;",$G$3)),0)
)
/IF($G$5="10aあたり",J$8*10,1)),"")</f>
        <v/>
      </c>
      <c r="K30" s="35" t="str">
        <f>IFERROR(IF(K$7="","",
(
SUMIFS(IF($G$4="作業時間（hh:mm）",中間処理!$G:$G,中間処理!$I:$I),中間処理!$E:$E,K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30,中間処理!$B:$B,"予定",中間処理!$C:$C,"&gt;="&amp;$G$1,中間処理!$C:$C,"&lt;="&amp;$G$2,中間処理!$D:$D,IF($G$3="すべての作業","&lt;&gt;",$G$3)),0)
)
/IF($G$5="10aあたり",K$8*10,1)),"")</f>
        <v/>
      </c>
      <c r="L30" s="35" t="str">
        <f>IFERROR(IF(L$7="","",
(
SUMIFS(IF($G$4="作業時間（hh:mm）",中間処理!$G:$G,中間処理!$I:$I),中間処理!$E:$E,L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30,中間処理!$B:$B,"予定",中間処理!$C:$C,"&gt;="&amp;$G$1,中間処理!$C:$C,"&lt;="&amp;$G$2,中間処理!$D:$D,IF($G$3="すべての作業","&lt;&gt;",$G$3)),0)
)
/IF($G$5="10aあたり",L$8*10,1)),"")</f>
        <v/>
      </c>
      <c r="M30" s="35" t="str">
        <f>IFERROR(IF(M$7="","",
(
SUMIFS(IF($G$4="作業時間（hh:mm）",中間処理!$G:$G,中間処理!$I:$I),中間処理!$E:$E,M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30,中間処理!$B:$B,"予定",中間処理!$C:$C,"&gt;="&amp;$G$1,中間処理!$C:$C,"&lt;="&amp;$G$2,中間処理!$D:$D,IF($G$3="すべての作業","&lt;&gt;",$G$3)),0)
)
/IF($G$5="10aあたり",M$8*10,1)),"")</f>
        <v/>
      </c>
      <c r="N30" s="35" t="str">
        <f>IFERROR(IF(N$7="","",
(
SUMIFS(IF($G$4="作業時間（hh:mm）",中間処理!$G:$G,中間処理!$I:$I),中間処理!$E:$E,N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30,中間処理!$B:$B,"予定",中間処理!$C:$C,"&gt;="&amp;$G$1,中間処理!$C:$C,"&lt;="&amp;$G$2,中間処理!$D:$D,IF($G$3="すべての作業","&lt;&gt;",$G$3)),0)
)
/IF($G$5="10aあたり",N$8*10,1)),"")</f>
        <v/>
      </c>
      <c r="O30" s="35" t="str">
        <f>IFERROR(IF(O$7="","",
(
SUMIFS(IF($G$4="作業時間（hh:mm）",中間処理!$G:$G,中間処理!$I:$I),中間処理!$E:$E,O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30,中間処理!$B:$B,"予定",中間処理!$C:$C,"&gt;="&amp;$G$1,中間処理!$C:$C,"&lt;="&amp;$G$2,中間処理!$D:$D,IF($G$3="すべての作業","&lt;&gt;",$G$3)),0)
)
/IF($G$5="10aあたり",O$8*10,1)),"")</f>
        <v/>
      </c>
      <c r="P30" s="35" t="str">
        <f>IFERROR(IF(P$7="","",
(
SUMIFS(IF($G$4="作業時間（hh:mm）",中間処理!$G:$G,中間処理!$I:$I),中間処理!$E:$E,P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30,中間処理!$B:$B,"予定",中間処理!$C:$C,"&gt;="&amp;$G$1,中間処理!$C:$C,"&lt;="&amp;$G$2,中間処理!$D:$D,IF($G$3="すべての作業","&lt;&gt;",$G$3)),0)
)
/IF($G$5="10aあたり",P$8*10,1)),"")</f>
        <v/>
      </c>
      <c r="Q30" s="35" t="str">
        <f>IFERROR(IF(Q$7="","",
(
SUMIFS(IF($G$4="作業時間（hh:mm）",中間処理!$G:$G,中間処理!$I:$I),中間処理!$E:$E,Q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30,中間処理!$B:$B,"予定",中間処理!$C:$C,"&gt;="&amp;$G$1,中間処理!$C:$C,"&lt;="&amp;$G$2,中間処理!$D:$D,IF($G$3="すべての作業","&lt;&gt;",$G$3)),0)
)
/IF($G$5="10aあたり",Q$8*10,1)),"")</f>
        <v/>
      </c>
      <c r="R30" s="35" t="str">
        <f>IFERROR(IF(R$7="","",
(
SUMIFS(IF($G$4="作業時間（hh:mm）",中間処理!$G:$G,中間処理!$I:$I),中間処理!$E:$E,R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30,中間処理!$B:$B,"予定",中間処理!$C:$C,"&gt;="&amp;$G$1,中間処理!$C:$C,"&lt;="&amp;$G$2,中間処理!$D:$D,IF($G$3="すべての作業","&lt;&gt;",$G$3)),0)
)
/IF($G$5="10aあたり",R$8*10,1)),"")</f>
        <v/>
      </c>
      <c r="S30" s="35" t="str">
        <f>IFERROR(IF(S$7="","",
(
SUMIFS(IF($G$4="作業時間（hh:mm）",中間処理!$G:$G,中間処理!$I:$I),中間処理!$E:$E,S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30,中間処理!$B:$B,"予定",中間処理!$C:$C,"&gt;="&amp;$G$1,中間処理!$C:$C,"&lt;="&amp;$G$2,中間処理!$D:$D,IF($G$3="すべての作業","&lt;&gt;",$G$3)),0)
)
/IF($G$5="10aあたり",S$8*10,1)),"")</f>
        <v/>
      </c>
      <c r="T30" s="35" t="str">
        <f>IFERROR(IF(T$7="","",
(
SUMIFS(IF($G$4="作業時間（hh:mm）",中間処理!$G:$G,中間処理!$I:$I),中間処理!$E:$E,T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30,中間処理!$B:$B,"予定",中間処理!$C:$C,"&gt;="&amp;$G$1,中間処理!$C:$C,"&lt;="&amp;$G$2,中間処理!$D:$D,IF($G$3="すべての作業","&lt;&gt;",$G$3)),0)
)
/IF($G$5="10aあたり",T$8*10,1)),"")</f>
        <v/>
      </c>
      <c r="U30" s="35" t="str">
        <f>IFERROR(IF(U$7="","",
(
SUMIFS(IF($G$4="作業時間（hh:mm）",中間処理!$G:$G,中間処理!$I:$I),中間処理!$E:$E,U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30,中間処理!$B:$B,"予定",中間処理!$C:$C,"&gt;="&amp;$G$1,中間処理!$C:$C,"&lt;="&amp;$G$2,中間処理!$D:$D,IF($G$3="すべての作業","&lt;&gt;",$G$3)),0)
)
/IF($G$5="10aあたり",U$8*10,1)),"")</f>
        <v/>
      </c>
      <c r="V30" s="35" t="str">
        <f>IFERROR(IF(V$7="","",
(
SUMIFS(IF($G$4="作業時間（hh:mm）",中間処理!$G:$G,中間処理!$I:$I),中間処理!$E:$E,V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30,中間処理!$B:$B,"予定",中間処理!$C:$C,"&gt;="&amp;$G$1,中間処理!$C:$C,"&lt;="&amp;$G$2,中間処理!$D:$D,IF($G$3="すべての作業","&lt;&gt;",$G$3)),0)
)
/IF($G$5="10aあたり",V$8*10,1)),"")</f>
        <v/>
      </c>
      <c r="W30" s="35" t="str">
        <f>IFERROR(IF(W$7="","",
(
SUMIFS(IF($G$4="作業時間（hh:mm）",中間処理!$G:$G,中間処理!$I:$I),中間処理!$E:$E,W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30,中間処理!$B:$B,"予定",中間処理!$C:$C,"&gt;="&amp;$G$1,中間処理!$C:$C,"&lt;="&amp;$G$2,中間処理!$D:$D,IF($G$3="すべての作業","&lt;&gt;",$G$3)),0)
)
/IF($G$5="10aあたり",W$8*10,1)),"")</f>
        <v/>
      </c>
      <c r="X30" s="35" t="str">
        <f>IFERROR(IF(X$7="","",
(
SUMIFS(IF($G$4="作業時間（hh:mm）",中間処理!$G:$G,中間処理!$I:$I),中間処理!$E:$E,X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30,中間処理!$B:$B,"予定",中間処理!$C:$C,"&gt;="&amp;$G$1,中間処理!$C:$C,"&lt;="&amp;$G$2,中間処理!$D:$D,IF($G$3="すべての作業","&lt;&gt;",$G$3)),0)
)
/IF($G$5="10aあたり",X$8*10,1)),"")</f>
        <v/>
      </c>
      <c r="Y30" s="35" t="str">
        <f>IFERROR(IF(Y$7="","",
(
SUMIFS(IF($G$4="作業時間（hh:mm）",中間処理!$G:$G,中間処理!$I:$I),中間処理!$E:$E,Y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30,中間処理!$B:$B,"予定",中間処理!$C:$C,"&gt;="&amp;$G$1,中間処理!$C:$C,"&lt;="&amp;$G$2,中間処理!$D:$D,IF($G$3="すべての作業","&lt;&gt;",$G$3)),0)
)
/IF($G$5="10aあたり",Y$8*10,1)),"")</f>
        <v/>
      </c>
      <c r="Z30" s="35" t="str">
        <f>IFERROR(IF(Z$7="","",
(
SUMIFS(IF($G$4="作業時間（hh:mm）",中間処理!$G:$G,中間処理!$I:$I),中間処理!$E:$E,Z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30,中間処理!$B:$B,"予定",中間処理!$C:$C,"&gt;="&amp;$G$1,中間処理!$C:$C,"&lt;="&amp;$G$2,中間処理!$D:$D,IF($G$3="すべての作業","&lt;&gt;",$G$3)),0)
)
/IF($G$5="10aあたり",Z$8*10,1)),"")</f>
        <v/>
      </c>
      <c r="AA30" s="35" t="str">
        <f>IFERROR(IF(AA$7="","",
(
SUMIFS(IF($G$4="作業時間（hh:mm）",中間処理!$G:$G,中間処理!$I:$I),中間処理!$E:$E,AA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30,中間処理!$B:$B,"予定",中間処理!$C:$C,"&gt;="&amp;$G$1,中間処理!$C:$C,"&lt;="&amp;$G$2,中間処理!$D:$D,IF($G$3="すべての作業","&lt;&gt;",$G$3)),0)
)
/IF($G$5="10aあたり",AA$8*10,1)),"")</f>
        <v/>
      </c>
      <c r="AB30" s="35" t="str">
        <f>IFERROR(IF(AB$7="","",
(
SUMIFS(IF($G$4="作業時間（hh:mm）",中間処理!$G:$G,中間処理!$I:$I),中間処理!$E:$E,AB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30,中間処理!$B:$B,"予定",中間処理!$C:$C,"&gt;="&amp;$G$1,中間処理!$C:$C,"&lt;="&amp;$G$2,中間処理!$D:$D,IF($G$3="すべての作業","&lt;&gt;",$G$3)),0)
)
/IF($G$5="10aあたり",AB$8*10,1)),"")</f>
        <v/>
      </c>
      <c r="AC30" s="35" t="str">
        <f>IFERROR(IF(AC$7="","",
(
SUMIFS(IF($G$4="作業時間（hh:mm）",中間処理!$G:$G,中間処理!$I:$I),中間処理!$E:$E,AC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30,中間処理!$B:$B,"予定",中間処理!$C:$C,"&gt;="&amp;$G$1,中間処理!$C:$C,"&lt;="&amp;$G$2,中間処理!$D:$D,IF($G$3="すべての作業","&lt;&gt;",$G$3)),0)
)
/IF($G$5="10aあたり",AC$8*10,1)),"")</f>
        <v/>
      </c>
      <c r="AD30" s="35" t="str">
        <f>IFERROR(IF(AD$7="","",
(
SUMIFS(IF($G$4="作業時間（hh:mm）",中間処理!$G:$G,中間処理!$I:$I),中間処理!$E:$E,AD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30,中間処理!$B:$B,"予定",中間処理!$C:$C,"&gt;="&amp;$G$1,中間処理!$C:$C,"&lt;="&amp;$G$2,中間処理!$D:$D,IF($G$3="すべての作業","&lt;&gt;",$G$3)),0)
)
/IF($G$5="10aあたり",AD$8*10,1)),"")</f>
        <v/>
      </c>
      <c r="AE30" s="35" t="str">
        <f>IFERROR(IF(AE$7="","",
(
SUMIFS(IF($G$4="作業時間（hh:mm）",中間処理!$G:$G,中間処理!$I:$I),中間処理!$E:$E,AE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30,中間処理!$B:$B,"予定",中間処理!$C:$C,"&gt;="&amp;$G$1,中間処理!$C:$C,"&lt;="&amp;$G$2,中間処理!$D:$D,IF($G$3="すべての作業","&lt;&gt;",$G$3)),0)
)
/IF($G$5="10aあたり",AE$8*10,1)),"")</f>
        <v/>
      </c>
      <c r="AF30" s="35" t="str">
        <f>IFERROR(IF(AF$7="","",
(
SUMIFS(IF($G$4="作業時間（hh:mm）",中間処理!$G:$G,中間処理!$I:$I),中間処理!$E:$E,AF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30,中間処理!$B:$B,"予定",中間処理!$C:$C,"&gt;="&amp;$G$1,中間処理!$C:$C,"&lt;="&amp;$G$2,中間処理!$D:$D,IF($G$3="すべての作業","&lt;&gt;",$G$3)),0)
)
/IF($G$5="10aあたり",AF$8*10,1)),"")</f>
        <v/>
      </c>
      <c r="AG30" s="35" t="str">
        <f>IFERROR(IF(AG$7="","",
(
SUMIFS(IF($G$4="作業時間（hh:mm）",中間処理!$G:$G,中間処理!$I:$I),中間処理!$E:$E,AG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30,中間処理!$B:$B,"予定",中間処理!$C:$C,"&gt;="&amp;$G$1,中間処理!$C:$C,"&lt;="&amp;$G$2,中間処理!$D:$D,IF($G$3="すべての作業","&lt;&gt;",$G$3)),0)
)
/IF($G$5="10aあたり",AG$8*10,1)),"")</f>
        <v/>
      </c>
      <c r="AH30" s="35" t="str">
        <f>IFERROR(IF(AH$7="","",
(
SUMIFS(IF($G$4="作業時間（hh:mm）",中間処理!$G:$G,中間処理!$I:$I),中間処理!$E:$E,AH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30,中間処理!$B:$B,"予定",中間処理!$C:$C,"&gt;="&amp;$G$1,中間処理!$C:$C,"&lt;="&amp;$G$2,中間処理!$D:$D,IF($G$3="すべての作業","&lt;&gt;",$G$3)),0)
)
/IF($G$5="10aあたり",AH$8*10,1)),"")</f>
        <v/>
      </c>
      <c r="AI30" s="35" t="str">
        <f>IFERROR(IF(AI$7="","",
(
SUMIFS(IF($G$4="作業時間（hh:mm）",中間処理!$G:$G,中間処理!$I:$I),中間処理!$E:$E,AI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30,中間処理!$B:$B,"予定",中間処理!$C:$C,"&gt;="&amp;$G$1,中間処理!$C:$C,"&lt;="&amp;$G$2,中間処理!$D:$D,IF($G$3="すべての作業","&lt;&gt;",$G$3)),0)
)
/IF($G$5="10aあたり",AI$8*10,1)),"")</f>
        <v/>
      </c>
      <c r="AJ30" s="35" t="str">
        <f>IFERROR(IF(AJ$7="","",
(
SUMIFS(IF($G$4="作業時間（hh:mm）",中間処理!$G:$G,中間処理!$I:$I),中間処理!$E:$E,AJ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30,中間処理!$B:$B,"予定",中間処理!$C:$C,"&gt;="&amp;$G$1,中間処理!$C:$C,"&lt;="&amp;$G$2,中間処理!$D:$D,IF($G$3="すべての作業","&lt;&gt;",$G$3)),0)
)
/IF($G$5="10aあたり",AJ$8*10,1)),"")</f>
        <v/>
      </c>
      <c r="AK30" s="35" t="str">
        <f>IFERROR(IF(AK$7="","",
(
SUMIFS(IF($G$4="作業時間（hh:mm）",中間処理!$G:$G,中間処理!$I:$I),中間処理!$E:$E,AK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30,中間処理!$B:$B,"予定",中間処理!$C:$C,"&gt;="&amp;$G$1,中間処理!$C:$C,"&lt;="&amp;$G$2,中間処理!$D:$D,IF($G$3="すべての作業","&lt;&gt;",$G$3)),0)
)
/IF($G$5="10aあたり",AK$8*10,1)),"")</f>
        <v/>
      </c>
      <c r="AL30" s="35" t="str">
        <f>IFERROR(IF(AL$7="","",
(
SUMIFS(IF($G$4="作業時間（hh:mm）",中間処理!$G:$G,中間処理!$I:$I),中間処理!$E:$E,AL$7,中間処理!$F:$F,$F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30,中間処理!$B:$B,"予定",中間処理!$C:$C,"&gt;="&amp;$G$1,中間処理!$C:$C,"&lt;="&amp;$G$2,中間処理!$D:$D,IF($G$3="すべての作業","&lt;&gt;",$G$3)),0)
)
/IF($G$5="10aあたり",AL$8*10,1)),"")</f>
        <v/>
      </c>
    </row>
    <row r="31" spans="7:38">
      <c r="G31" s="13"/>
      <c r="H31" s="22" t="str">
        <f>IF(G31="","",
IF(G$4="作業時間（hh:mm）",SUM(I31:AL31),
IF(
COUNTIFS(単価情報!C:C,F31,単価情報!B:B,"作業者",単価情報!K:K,"&gt;="&amp;G$1,単価情報!J:J,"&lt;="&amp;G$2)
+COUNTIFS(単価情報!C:C,F31,単価情報!B:B,"作業者",単価情報!K:K,"",単価情報!J:J,"&lt;="&amp;G$2)=0,
"単価設定なし",SUM(I31:AL31))))</f>
        <v/>
      </c>
      <c r="I31" s="34" t="str">
        <f>IFERROR(IF(I$7="","",
(
SUMIFS(IF($G$4="作業時間（hh:mm）",中間処理!$G:$G,中間処理!$I:$I),中間処理!$E:$E,I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31,中間処理!$B:$B,"予定",中間処理!$C:$C,"&gt;="&amp;$G$1,中間処理!$C:$C,"&lt;="&amp;$G$2,中間処理!$D:$D,IF($G$3="すべての作業","&lt;&gt;",$G$3)),0)
)
/IF($G$5="10aあたり",I$8*10,1)),"")</f>
        <v/>
      </c>
      <c r="J31" s="35" t="str">
        <f>IFERROR(IF(J$7="","",
(
SUMIFS(IF($G$4="作業時間（hh:mm）",中間処理!$G:$G,中間処理!$I:$I),中間処理!$E:$E,J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31,中間処理!$B:$B,"予定",中間処理!$C:$C,"&gt;="&amp;$G$1,中間処理!$C:$C,"&lt;="&amp;$G$2,中間処理!$D:$D,IF($G$3="すべての作業","&lt;&gt;",$G$3)),0)
)
/IF($G$5="10aあたり",J$8*10,1)),"")</f>
        <v/>
      </c>
      <c r="K31" s="35" t="str">
        <f>IFERROR(IF(K$7="","",
(
SUMIFS(IF($G$4="作業時間（hh:mm）",中間処理!$G:$G,中間処理!$I:$I),中間処理!$E:$E,K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31,中間処理!$B:$B,"予定",中間処理!$C:$C,"&gt;="&amp;$G$1,中間処理!$C:$C,"&lt;="&amp;$G$2,中間処理!$D:$D,IF($G$3="すべての作業","&lt;&gt;",$G$3)),0)
)
/IF($G$5="10aあたり",K$8*10,1)),"")</f>
        <v/>
      </c>
      <c r="L31" s="35" t="str">
        <f>IFERROR(IF(L$7="","",
(
SUMIFS(IF($G$4="作業時間（hh:mm）",中間処理!$G:$G,中間処理!$I:$I),中間処理!$E:$E,L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31,中間処理!$B:$B,"予定",中間処理!$C:$C,"&gt;="&amp;$G$1,中間処理!$C:$C,"&lt;="&amp;$G$2,中間処理!$D:$D,IF($G$3="すべての作業","&lt;&gt;",$G$3)),0)
)
/IF($G$5="10aあたり",L$8*10,1)),"")</f>
        <v/>
      </c>
      <c r="M31" s="35" t="str">
        <f>IFERROR(IF(M$7="","",
(
SUMIFS(IF($G$4="作業時間（hh:mm）",中間処理!$G:$G,中間処理!$I:$I),中間処理!$E:$E,M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31,中間処理!$B:$B,"予定",中間処理!$C:$C,"&gt;="&amp;$G$1,中間処理!$C:$C,"&lt;="&amp;$G$2,中間処理!$D:$D,IF($G$3="すべての作業","&lt;&gt;",$G$3)),0)
)
/IF($G$5="10aあたり",M$8*10,1)),"")</f>
        <v/>
      </c>
      <c r="N31" s="35" t="str">
        <f>IFERROR(IF(N$7="","",
(
SUMIFS(IF($G$4="作業時間（hh:mm）",中間処理!$G:$G,中間処理!$I:$I),中間処理!$E:$E,N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31,中間処理!$B:$B,"予定",中間処理!$C:$C,"&gt;="&amp;$G$1,中間処理!$C:$C,"&lt;="&amp;$G$2,中間処理!$D:$D,IF($G$3="すべての作業","&lt;&gt;",$G$3)),0)
)
/IF($G$5="10aあたり",N$8*10,1)),"")</f>
        <v/>
      </c>
      <c r="O31" s="35" t="str">
        <f>IFERROR(IF(O$7="","",
(
SUMIFS(IF($G$4="作業時間（hh:mm）",中間処理!$G:$G,中間処理!$I:$I),中間処理!$E:$E,O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31,中間処理!$B:$B,"予定",中間処理!$C:$C,"&gt;="&amp;$G$1,中間処理!$C:$C,"&lt;="&amp;$G$2,中間処理!$D:$D,IF($G$3="すべての作業","&lt;&gt;",$G$3)),0)
)
/IF($G$5="10aあたり",O$8*10,1)),"")</f>
        <v/>
      </c>
      <c r="P31" s="35" t="str">
        <f>IFERROR(IF(P$7="","",
(
SUMIFS(IF($G$4="作業時間（hh:mm）",中間処理!$G:$G,中間処理!$I:$I),中間処理!$E:$E,P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31,中間処理!$B:$B,"予定",中間処理!$C:$C,"&gt;="&amp;$G$1,中間処理!$C:$C,"&lt;="&amp;$G$2,中間処理!$D:$D,IF($G$3="すべての作業","&lt;&gt;",$G$3)),0)
)
/IF($G$5="10aあたり",P$8*10,1)),"")</f>
        <v/>
      </c>
      <c r="Q31" s="35" t="str">
        <f>IFERROR(IF(Q$7="","",
(
SUMIFS(IF($G$4="作業時間（hh:mm）",中間処理!$G:$G,中間処理!$I:$I),中間処理!$E:$E,Q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31,中間処理!$B:$B,"予定",中間処理!$C:$C,"&gt;="&amp;$G$1,中間処理!$C:$C,"&lt;="&amp;$G$2,中間処理!$D:$D,IF($G$3="すべての作業","&lt;&gt;",$G$3)),0)
)
/IF($G$5="10aあたり",Q$8*10,1)),"")</f>
        <v/>
      </c>
      <c r="R31" s="35" t="str">
        <f>IFERROR(IF(R$7="","",
(
SUMIFS(IF($G$4="作業時間（hh:mm）",中間処理!$G:$G,中間処理!$I:$I),中間処理!$E:$E,R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31,中間処理!$B:$B,"予定",中間処理!$C:$C,"&gt;="&amp;$G$1,中間処理!$C:$C,"&lt;="&amp;$G$2,中間処理!$D:$D,IF($G$3="すべての作業","&lt;&gt;",$G$3)),0)
)
/IF($G$5="10aあたり",R$8*10,1)),"")</f>
        <v/>
      </c>
      <c r="S31" s="35" t="str">
        <f>IFERROR(IF(S$7="","",
(
SUMIFS(IF($G$4="作業時間（hh:mm）",中間処理!$G:$G,中間処理!$I:$I),中間処理!$E:$E,S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31,中間処理!$B:$B,"予定",中間処理!$C:$C,"&gt;="&amp;$G$1,中間処理!$C:$C,"&lt;="&amp;$G$2,中間処理!$D:$D,IF($G$3="すべての作業","&lt;&gt;",$G$3)),0)
)
/IF($G$5="10aあたり",S$8*10,1)),"")</f>
        <v/>
      </c>
      <c r="T31" s="35" t="str">
        <f>IFERROR(IF(T$7="","",
(
SUMIFS(IF($G$4="作業時間（hh:mm）",中間処理!$G:$G,中間処理!$I:$I),中間処理!$E:$E,T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31,中間処理!$B:$B,"予定",中間処理!$C:$C,"&gt;="&amp;$G$1,中間処理!$C:$C,"&lt;="&amp;$G$2,中間処理!$D:$D,IF($G$3="すべての作業","&lt;&gt;",$G$3)),0)
)
/IF($G$5="10aあたり",T$8*10,1)),"")</f>
        <v/>
      </c>
      <c r="U31" s="35" t="str">
        <f>IFERROR(IF(U$7="","",
(
SUMIFS(IF($G$4="作業時間（hh:mm）",中間処理!$G:$G,中間処理!$I:$I),中間処理!$E:$E,U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31,中間処理!$B:$B,"予定",中間処理!$C:$C,"&gt;="&amp;$G$1,中間処理!$C:$C,"&lt;="&amp;$G$2,中間処理!$D:$D,IF($G$3="すべての作業","&lt;&gt;",$G$3)),0)
)
/IF($G$5="10aあたり",U$8*10,1)),"")</f>
        <v/>
      </c>
      <c r="V31" s="35" t="str">
        <f>IFERROR(IF(V$7="","",
(
SUMIFS(IF($G$4="作業時間（hh:mm）",中間処理!$G:$G,中間処理!$I:$I),中間処理!$E:$E,V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31,中間処理!$B:$B,"予定",中間処理!$C:$C,"&gt;="&amp;$G$1,中間処理!$C:$C,"&lt;="&amp;$G$2,中間処理!$D:$D,IF($G$3="すべての作業","&lt;&gt;",$G$3)),0)
)
/IF($G$5="10aあたり",V$8*10,1)),"")</f>
        <v/>
      </c>
      <c r="W31" s="35" t="str">
        <f>IFERROR(IF(W$7="","",
(
SUMIFS(IF($G$4="作業時間（hh:mm）",中間処理!$G:$G,中間処理!$I:$I),中間処理!$E:$E,W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31,中間処理!$B:$B,"予定",中間処理!$C:$C,"&gt;="&amp;$G$1,中間処理!$C:$C,"&lt;="&amp;$G$2,中間処理!$D:$D,IF($G$3="すべての作業","&lt;&gt;",$G$3)),0)
)
/IF($G$5="10aあたり",W$8*10,1)),"")</f>
        <v/>
      </c>
      <c r="X31" s="35" t="str">
        <f>IFERROR(IF(X$7="","",
(
SUMIFS(IF($G$4="作業時間（hh:mm）",中間処理!$G:$G,中間処理!$I:$I),中間処理!$E:$E,X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31,中間処理!$B:$B,"予定",中間処理!$C:$C,"&gt;="&amp;$G$1,中間処理!$C:$C,"&lt;="&amp;$G$2,中間処理!$D:$D,IF($G$3="すべての作業","&lt;&gt;",$G$3)),0)
)
/IF($G$5="10aあたり",X$8*10,1)),"")</f>
        <v/>
      </c>
      <c r="Y31" s="35" t="str">
        <f>IFERROR(IF(Y$7="","",
(
SUMIFS(IF($G$4="作業時間（hh:mm）",中間処理!$G:$G,中間処理!$I:$I),中間処理!$E:$E,Y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31,中間処理!$B:$B,"予定",中間処理!$C:$C,"&gt;="&amp;$G$1,中間処理!$C:$C,"&lt;="&amp;$G$2,中間処理!$D:$D,IF($G$3="すべての作業","&lt;&gt;",$G$3)),0)
)
/IF($G$5="10aあたり",Y$8*10,1)),"")</f>
        <v/>
      </c>
      <c r="Z31" s="35" t="str">
        <f>IFERROR(IF(Z$7="","",
(
SUMIFS(IF($G$4="作業時間（hh:mm）",中間処理!$G:$G,中間処理!$I:$I),中間処理!$E:$E,Z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31,中間処理!$B:$B,"予定",中間処理!$C:$C,"&gt;="&amp;$G$1,中間処理!$C:$C,"&lt;="&amp;$G$2,中間処理!$D:$D,IF($G$3="すべての作業","&lt;&gt;",$G$3)),0)
)
/IF($G$5="10aあたり",Z$8*10,1)),"")</f>
        <v/>
      </c>
      <c r="AA31" s="35" t="str">
        <f>IFERROR(IF(AA$7="","",
(
SUMIFS(IF($G$4="作業時間（hh:mm）",中間処理!$G:$G,中間処理!$I:$I),中間処理!$E:$E,AA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31,中間処理!$B:$B,"予定",中間処理!$C:$C,"&gt;="&amp;$G$1,中間処理!$C:$C,"&lt;="&amp;$G$2,中間処理!$D:$D,IF($G$3="すべての作業","&lt;&gt;",$G$3)),0)
)
/IF($G$5="10aあたり",AA$8*10,1)),"")</f>
        <v/>
      </c>
      <c r="AB31" s="35" t="str">
        <f>IFERROR(IF(AB$7="","",
(
SUMIFS(IF($G$4="作業時間（hh:mm）",中間処理!$G:$G,中間処理!$I:$I),中間処理!$E:$E,AB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31,中間処理!$B:$B,"予定",中間処理!$C:$C,"&gt;="&amp;$G$1,中間処理!$C:$C,"&lt;="&amp;$G$2,中間処理!$D:$D,IF($G$3="すべての作業","&lt;&gt;",$G$3)),0)
)
/IF($G$5="10aあたり",AB$8*10,1)),"")</f>
        <v/>
      </c>
      <c r="AC31" s="35" t="str">
        <f>IFERROR(IF(AC$7="","",
(
SUMIFS(IF($G$4="作業時間（hh:mm）",中間処理!$G:$G,中間処理!$I:$I),中間処理!$E:$E,AC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31,中間処理!$B:$B,"予定",中間処理!$C:$C,"&gt;="&amp;$G$1,中間処理!$C:$C,"&lt;="&amp;$G$2,中間処理!$D:$D,IF($G$3="すべての作業","&lt;&gt;",$G$3)),0)
)
/IF($G$5="10aあたり",AC$8*10,1)),"")</f>
        <v/>
      </c>
      <c r="AD31" s="35" t="str">
        <f>IFERROR(IF(AD$7="","",
(
SUMIFS(IF($G$4="作業時間（hh:mm）",中間処理!$G:$G,中間処理!$I:$I),中間処理!$E:$E,AD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31,中間処理!$B:$B,"予定",中間処理!$C:$C,"&gt;="&amp;$G$1,中間処理!$C:$C,"&lt;="&amp;$G$2,中間処理!$D:$D,IF($G$3="すべての作業","&lt;&gt;",$G$3)),0)
)
/IF($G$5="10aあたり",AD$8*10,1)),"")</f>
        <v/>
      </c>
      <c r="AE31" s="35" t="str">
        <f>IFERROR(IF(AE$7="","",
(
SUMIFS(IF($G$4="作業時間（hh:mm）",中間処理!$G:$G,中間処理!$I:$I),中間処理!$E:$E,AE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31,中間処理!$B:$B,"予定",中間処理!$C:$C,"&gt;="&amp;$G$1,中間処理!$C:$C,"&lt;="&amp;$G$2,中間処理!$D:$D,IF($G$3="すべての作業","&lt;&gt;",$G$3)),0)
)
/IF($G$5="10aあたり",AE$8*10,1)),"")</f>
        <v/>
      </c>
      <c r="AF31" s="35" t="str">
        <f>IFERROR(IF(AF$7="","",
(
SUMIFS(IF($G$4="作業時間（hh:mm）",中間処理!$G:$G,中間処理!$I:$I),中間処理!$E:$E,AF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31,中間処理!$B:$B,"予定",中間処理!$C:$C,"&gt;="&amp;$G$1,中間処理!$C:$C,"&lt;="&amp;$G$2,中間処理!$D:$D,IF($G$3="すべての作業","&lt;&gt;",$G$3)),0)
)
/IF($G$5="10aあたり",AF$8*10,1)),"")</f>
        <v/>
      </c>
      <c r="AG31" s="35" t="str">
        <f>IFERROR(IF(AG$7="","",
(
SUMIFS(IF($G$4="作業時間（hh:mm）",中間処理!$G:$G,中間処理!$I:$I),中間処理!$E:$E,AG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31,中間処理!$B:$B,"予定",中間処理!$C:$C,"&gt;="&amp;$G$1,中間処理!$C:$C,"&lt;="&amp;$G$2,中間処理!$D:$D,IF($G$3="すべての作業","&lt;&gt;",$G$3)),0)
)
/IF($G$5="10aあたり",AG$8*10,1)),"")</f>
        <v/>
      </c>
      <c r="AH31" s="35" t="str">
        <f>IFERROR(IF(AH$7="","",
(
SUMIFS(IF($G$4="作業時間（hh:mm）",中間処理!$G:$G,中間処理!$I:$I),中間処理!$E:$E,AH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31,中間処理!$B:$B,"予定",中間処理!$C:$C,"&gt;="&amp;$G$1,中間処理!$C:$C,"&lt;="&amp;$G$2,中間処理!$D:$D,IF($G$3="すべての作業","&lt;&gt;",$G$3)),0)
)
/IF($G$5="10aあたり",AH$8*10,1)),"")</f>
        <v/>
      </c>
      <c r="AI31" s="35" t="str">
        <f>IFERROR(IF(AI$7="","",
(
SUMIFS(IF($G$4="作業時間（hh:mm）",中間処理!$G:$G,中間処理!$I:$I),中間処理!$E:$E,AI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31,中間処理!$B:$B,"予定",中間処理!$C:$C,"&gt;="&amp;$G$1,中間処理!$C:$C,"&lt;="&amp;$G$2,中間処理!$D:$D,IF($G$3="すべての作業","&lt;&gt;",$G$3)),0)
)
/IF($G$5="10aあたり",AI$8*10,1)),"")</f>
        <v/>
      </c>
      <c r="AJ31" s="35" t="str">
        <f>IFERROR(IF(AJ$7="","",
(
SUMIFS(IF($G$4="作業時間（hh:mm）",中間処理!$G:$G,中間処理!$I:$I),中間処理!$E:$E,AJ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31,中間処理!$B:$B,"予定",中間処理!$C:$C,"&gt;="&amp;$G$1,中間処理!$C:$C,"&lt;="&amp;$G$2,中間処理!$D:$D,IF($G$3="すべての作業","&lt;&gt;",$G$3)),0)
)
/IF($G$5="10aあたり",AJ$8*10,1)),"")</f>
        <v/>
      </c>
      <c r="AK31" s="35" t="str">
        <f>IFERROR(IF(AK$7="","",
(
SUMIFS(IF($G$4="作業時間（hh:mm）",中間処理!$G:$G,中間処理!$I:$I),中間処理!$E:$E,AK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31,中間処理!$B:$B,"予定",中間処理!$C:$C,"&gt;="&amp;$G$1,中間処理!$C:$C,"&lt;="&amp;$G$2,中間処理!$D:$D,IF($G$3="すべての作業","&lt;&gt;",$G$3)),0)
)
/IF($G$5="10aあたり",AK$8*10,1)),"")</f>
        <v/>
      </c>
      <c r="AL31" s="35" t="str">
        <f>IFERROR(IF(AL$7="","",
(
SUMIFS(IF($G$4="作業時間（hh:mm）",中間処理!$G:$G,中間処理!$I:$I),中間処理!$E:$E,AL$7,中間処理!$F:$F,$F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31,中間処理!$B:$B,"予定",中間処理!$C:$C,"&gt;="&amp;$G$1,中間処理!$C:$C,"&lt;="&amp;$G$2,中間処理!$D:$D,IF($G$3="すべての作業","&lt;&gt;",$G$3)),0)
)
/IF($G$5="10aあたり",AL$8*10,1)),"")</f>
        <v/>
      </c>
    </row>
    <row r="32" spans="7:38">
      <c r="G32" s="13"/>
      <c r="H32" s="22" t="str">
        <f>IF(G32="","",
IF(G$4="作業時間（hh:mm）",SUM(I32:AL32),
IF(
COUNTIFS(単価情報!C:C,F32,単価情報!B:B,"作業者",単価情報!K:K,"&gt;="&amp;G$1,単価情報!J:J,"&lt;="&amp;G$2)
+COUNTIFS(単価情報!C:C,F32,単価情報!B:B,"作業者",単価情報!K:K,"",単価情報!J:J,"&lt;="&amp;G$2)=0,
"単価設定なし",SUM(I32:AL32))))</f>
        <v/>
      </c>
      <c r="I32" s="34" t="str">
        <f>IFERROR(IF(I$7="","",
(
SUMIFS(IF($G$4="作業時間（hh:mm）",中間処理!$G:$G,中間処理!$I:$I),中間処理!$E:$E,I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32,中間処理!$B:$B,"予定",中間処理!$C:$C,"&gt;="&amp;$G$1,中間処理!$C:$C,"&lt;="&amp;$G$2,中間処理!$D:$D,IF($G$3="すべての作業","&lt;&gt;",$G$3)),0)
)
/IF($G$5="10aあたり",I$8*10,1)),"")</f>
        <v/>
      </c>
      <c r="J32" s="35" t="str">
        <f>IFERROR(IF(J$7="","",
(
SUMIFS(IF($G$4="作業時間（hh:mm）",中間処理!$G:$G,中間処理!$I:$I),中間処理!$E:$E,J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32,中間処理!$B:$B,"予定",中間処理!$C:$C,"&gt;="&amp;$G$1,中間処理!$C:$C,"&lt;="&amp;$G$2,中間処理!$D:$D,IF($G$3="すべての作業","&lt;&gt;",$G$3)),0)
)
/IF($G$5="10aあたり",J$8*10,1)),"")</f>
        <v/>
      </c>
      <c r="K32" s="35" t="str">
        <f>IFERROR(IF(K$7="","",
(
SUMIFS(IF($G$4="作業時間（hh:mm）",中間処理!$G:$G,中間処理!$I:$I),中間処理!$E:$E,K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32,中間処理!$B:$B,"予定",中間処理!$C:$C,"&gt;="&amp;$G$1,中間処理!$C:$C,"&lt;="&amp;$G$2,中間処理!$D:$D,IF($G$3="すべての作業","&lt;&gt;",$G$3)),0)
)
/IF($G$5="10aあたり",K$8*10,1)),"")</f>
        <v/>
      </c>
      <c r="L32" s="35" t="str">
        <f>IFERROR(IF(L$7="","",
(
SUMIFS(IF($G$4="作業時間（hh:mm）",中間処理!$G:$G,中間処理!$I:$I),中間処理!$E:$E,L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32,中間処理!$B:$B,"予定",中間処理!$C:$C,"&gt;="&amp;$G$1,中間処理!$C:$C,"&lt;="&amp;$G$2,中間処理!$D:$D,IF($G$3="すべての作業","&lt;&gt;",$G$3)),0)
)
/IF($G$5="10aあたり",L$8*10,1)),"")</f>
        <v/>
      </c>
      <c r="M32" s="35" t="str">
        <f>IFERROR(IF(M$7="","",
(
SUMIFS(IF($G$4="作業時間（hh:mm）",中間処理!$G:$G,中間処理!$I:$I),中間処理!$E:$E,M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32,中間処理!$B:$B,"予定",中間処理!$C:$C,"&gt;="&amp;$G$1,中間処理!$C:$C,"&lt;="&amp;$G$2,中間処理!$D:$D,IF($G$3="すべての作業","&lt;&gt;",$G$3)),0)
)
/IF($G$5="10aあたり",M$8*10,1)),"")</f>
        <v/>
      </c>
      <c r="N32" s="35" t="str">
        <f>IFERROR(IF(N$7="","",
(
SUMIFS(IF($G$4="作業時間（hh:mm）",中間処理!$G:$G,中間処理!$I:$I),中間処理!$E:$E,N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32,中間処理!$B:$B,"予定",中間処理!$C:$C,"&gt;="&amp;$G$1,中間処理!$C:$C,"&lt;="&amp;$G$2,中間処理!$D:$D,IF($G$3="すべての作業","&lt;&gt;",$G$3)),0)
)
/IF($G$5="10aあたり",N$8*10,1)),"")</f>
        <v/>
      </c>
      <c r="O32" s="35" t="str">
        <f>IFERROR(IF(O$7="","",
(
SUMIFS(IF($G$4="作業時間（hh:mm）",中間処理!$G:$G,中間処理!$I:$I),中間処理!$E:$E,O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32,中間処理!$B:$B,"予定",中間処理!$C:$C,"&gt;="&amp;$G$1,中間処理!$C:$C,"&lt;="&amp;$G$2,中間処理!$D:$D,IF($G$3="すべての作業","&lt;&gt;",$G$3)),0)
)
/IF($G$5="10aあたり",O$8*10,1)),"")</f>
        <v/>
      </c>
      <c r="P32" s="35" t="str">
        <f>IFERROR(IF(P$7="","",
(
SUMIFS(IF($G$4="作業時間（hh:mm）",中間処理!$G:$G,中間処理!$I:$I),中間処理!$E:$E,P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32,中間処理!$B:$B,"予定",中間処理!$C:$C,"&gt;="&amp;$G$1,中間処理!$C:$C,"&lt;="&amp;$G$2,中間処理!$D:$D,IF($G$3="すべての作業","&lt;&gt;",$G$3)),0)
)
/IF($G$5="10aあたり",P$8*10,1)),"")</f>
        <v/>
      </c>
      <c r="Q32" s="35" t="str">
        <f>IFERROR(IF(Q$7="","",
(
SUMIFS(IF($G$4="作業時間（hh:mm）",中間処理!$G:$G,中間処理!$I:$I),中間処理!$E:$E,Q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32,中間処理!$B:$B,"予定",中間処理!$C:$C,"&gt;="&amp;$G$1,中間処理!$C:$C,"&lt;="&amp;$G$2,中間処理!$D:$D,IF($G$3="すべての作業","&lt;&gt;",$G$3)),0)
)
/IF($G$5="10aあたり",Q$8*10,1)),"")</f>
        <v/>
      </c>
      <c r="R32" s="35" t="str">
        <f>IFERROR(IF(R$7="","",
(
SUMIFS(IF($G$4="作業時間（hh:mm）",中間処理!$G:$G,中間処理!$I:$I),中間処理!$E:$E,R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32,中間処理!$B:$B,"予定",中間処理!$C:$C,"&gt;="&amp;$G$1,中間処理!$C:$C,"&lt;="&amp;$G$2,中間処理!$D:$D,IF($G$3="すべての作業","&lt;&gt;",$G$3)),0)
)
/IF($G$5="10aあたり",R$8*10,1)),"")</f>
        <v/>
      </c>
      <c r="S32" s="35" t="str">
        <f>IFERROR(IF(S$7="","",
(
SUMIFS(IF($G$4="作業時間（hh:mm）",中間処理!$G:$G,中間処理!$I:$I),中間処理!$E:$E,S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32,中間処理!$B:$B,"予定",中間処理!$C:$C,"&gt;="&amp;$G$1,中間処理!$C:$C,"&lt;="&amp;$G$2,中間処理!$D:$D,IF($G$3="すべての作業","&lt;&gt;",$G$3)),0)
)
/IF($G$5="10aあたり",S$8*10,1)),"")</f>
        <v/>
      </c>
      <c r="T32" s="35" t="str">
        <f>IFERROR(IF(T$7="","",
(
SUMIFS(IF($G$4="作業時間（hh:mm）",中間処理!$G:$G,中間処理!$I:$I),中間処理!$E:$E,T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32,中間処理!$B:$B,"予定",中間処理!$C:$C,"&gt;="&amp;$G$1,中間処理!$C:$C,"&lt;="&amp;$G$2,中間処理!$D:$D,IF($G$3="すべての作業","&lt;&gt;",$G$3)),0)
)
/IF($G$5="10aあたり",T$8*10,1)),"")</f>
        <v/>
      </c>
      <c r="U32" s="35" t="str">
        <f>IFERROR(IF(U$7="","",
(
SUMIFS(IF($G$4="作業時間（hh:mm）",中間処理!$G:$G,中間処理!$I:$I),中間処理!$E:$E,U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32,中間処理!$B:$B,"予定",中間処理!$C:$C,"&gt;="&amp;$G$1,中間処理!$C:$C,"&lt;="&amp;$G$2,中間処理!$D:$D,IF($G$3="すべての作業","&lt;&gt;",$G$3)),0)
)
/IF($G$5="10aあたり",U$8*10,1)),"")</f>
        <v/>
      </c>
      <c r="V32" s="35" t="str">
        <f>IFERROR(IF(V$7="","",
(
SUMIFS(IF($G$4="作業時間（hh:mm）",中間処理!$G:$G,中間処理!$I:$I),中間処理!$E:$E,V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32,中間処理!$B:$B,"予定",中間処理!$C:$C,"&gt;="&amp;$G$1,中間処理!$C:$C,"&lt;="&amp;$G$2,中間処理!$D:$D,IF($G$3="すべての作業","&lt;&gt;",$G$3)),0)
)
/IF($G$5="10aあたり",V$8*10,1)),"")</f>
        <v/>
      </c>
      <c r="W32" s="35" t="str">
        <f>IFERROR(IF(W$7="","",
(
SUMIFS(IF($G$4="作業時間（hh:mm）",中間処理!$G:$G,中間処理!$I:$I),中間処理!$E:$E,W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32,中間処理!$B:$B,"予定",中間処理!$C:$C,"&gt;="&amp;$G$1,中間処理!$C:$C,"&lt;="&amp;$G$2,中間処理!$D:$D,IF($G$3="すべての作業","&lt;&gt;",$G$3)),0)
)
/IF($G$5="10aあたり",W$8*10,1)),"")</f>
        <v/>
      </c>
      <c r="X32" s="35" t="str">
        <f>IFERROR(IF(X$7="","",
(
SUMIFS(IF($G$4="作業時間（hh:mm）",中間処理!$G:$G,中間処理!$I:$I),中間処理!$E:$E,X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32,中間処理!$B:$B,"予定",中間処理!$C:$C,"&gt;="&amp;$G$1,中間処理!$C:$C,"&lt;="&amp;$G$2,中間処理!$D:$D,IF($G$3="すべての作業","&lt;&gt;",$G$3)),0)
)
/IF($G$5="10aあたり",X$8*10,1)),"")</f>
        <v/>
      </c>
      <c r="Y32" s="35" t="str">
        <f>IFERROR(IF(Y$7="","",
(
SUMIFS(IF($G$4="作業時間（hh:mm）",中間処理!$G:$G,中間処理!$I:$I),中間処理!$E:$E,Y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32,中間処理!$B:$B,"予定",中間処理!$C:$C,"&gt;="&amp;$G$1,中間処理!$C:$C,"&lt;="&amp;$G$2,中間処理!$D:$D,IF($G$3="すべての作業","&lt;&gt;",$G$3)),0)
)
/IF($G$5="10aあたり",Y$8*10,1)),"")</f>
        <v/>
      </c>
      <c r="Z32" s="35" t="str">
        <f>IFERROR(IF(Z$7="","",
(
SUMIFS(IF($G$4="作業時間（hh:mm）",中間処理!$G:$G,中間処理!$I:$I),中間処理!$E:$E,Z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32,中間処理!$B:$B,"予定",中間処理!$C:$C,"&gt;="&amp;$G$1,中間処理!$C:$C,"&lt;="&amp;$G$2,中間処理!$D:$D,IF($G$3="すべての作業","&lt;&gt;",$G$3)),0)
)
/IF($G$5="10aあたり",Z$8*10,1)),"")</f>
        <v/>
      </c>
      <c r="AA32" s="35" t="str">
        <f>IFERROR(IF(AA$7="","",
(
SUMIFS(IF($G$4="作業時間（hh:mm）",中間処理!$G:$G,中間処理!$I:$I),中間処理!$E:$E,AA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32,中間処理!$B:$B,"予定",中間処理!$C:$C,"&gt;="&amp;$G$1,中間処理!$C:$C,"&lt;="&amp;$G$2,中間処理!$D:$D,IF($G$3="すべての作業","&lt;&gt;",$G$3)),0)
)
/IF($G$5="10aあたり",AA$8*10,1)),"")</f>
        <v/>
      </c>
      <c r="AB32" s="35" t="str">
        <f>IFERROR(IF(AB$7="","",
(
SUMIFS(IF($G$4="作業時間（hh:mm）",中間処理!$G:$G,中間処理!$I:$I),中間処理!$E:$E,AB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32,中間処理!$B:$B,"予定",中間処理!$C:$C,"&gt;="&amp;$G$1,中間処理!$C:$C,"&lt;="&amp;$G$2,中間処理!$D:$D,IF($G$3="すべての作業","&lt;&gt;",$G$3)),0)
)
/IF($G$5="10aあたり",AB$8*10,1)),"")</f>
        <v/>
      </c>
      <c r="AC32" s="35" t="str">
        <f>IFERROR(IF(AC$7="","",
(
SUMIFS(IF($G$4="作業時間（hh:mm）",中間処理!$G:$G,中間処理!$I:$I),中間処理!$E:$E,AC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32,中間処理!$B:$B,"予定",中間処理!$C:$C,"&gt;="&amp;$G$1,中間処理!$C:$C,"&lt;="&amp;$G$2,中間処理!$D:$D,IF($G$3="すべての作業","&lt;&gt;",$G$3)),0)
)
/IF($G$5="10aあたり",AC$8*10,1)),"")</f>
        <v/>
      </c>
      <c r="AD32" s="35" t="str">
        <f>IFERROR(IF(AD$7="","",
(
SUMIFS(IF($G$4="作業時間（hh:mm）",中間処理!$G:$G,中間処理!$I:$I),中間処理!$E:$E,AD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32,中間処理!$B:$B,"予定",中間処理!$C:$C,"&gt;="&amp;$G$1,中間処理!$C:$C,"&lt;="&amp;$G$2,中間処理!$D:$D,IF($G$3="すべての作業","&lt;&gt;",$G$3)),0)
)
/IF($G$5="10aあたり",AD$8*10,1)),"")</f>
        <v/>
      </c>
      <c r="AE32" s="35" t="str">
        <f>IFERROR(IF(AE$7="","",
(
SUMIFS(IF($G$4="作業時間（hh:mm）",中間処理!$G:$G,中間処理!$I:$I),中間処理!$E:$E,AE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32,中間処理!$B:$B,"予定",中間処理!$C:$C,"&gt;="&amp;$G$1,中間処理!$C:$C,"&lt;="&amp;$G$2,中間処理!$D:$D,IF($G$3="すべての作業","&lt;&gt;",$G$3)),0)
)
/IF($G$5="10aあたり",AE$8*10,1)),"")</f>
        <v/>
      </c>
      <c r="AF32" s="35" t="str">
        <f>IFERROR(IF(AF$7="","",
(
SUMIFS(IF($G$4="作業時間（hh:mm）",中間処理!$G:$G,中間処理!$I:$I),中間処理!$E:$E,AF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32,中間処理!$B:$B,"予定",中間処理!$C:$C,"&gt;="&amp;$G$1,中間処理!$C:$C,"&lt;="&amp;$G$2,中間処理!$D:$D,IF($G$3="すべての作業","&lt;&gt;",$G$3)),0)
)
/IF($G$5="10aあたり",AF$8*10,1)),"")</f>
        <v/>
      </c>
      <c r="AG32" s="35" t="str">
        <f>IFERROR(IF(AG$7="","",
(
SUMIFS(IF($G$4="作業時間（hh:mm）",中間処理!$G:$G,中間処理!$I:$I),中間処理!$E:$E,AG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32,中間処理!$B:$B,"予定",中間処理!$C:$C,"&gt;="&amp;$G$1,中間処理!$C:$C,"&lt;="&amp;$G$2,中間処理!$D:$D,IF($G$3="すべての作業","&lt;&gt;",$G$3)),0)
)
/IF($G$5="10aあたり",AG$8*10,1)),"")</f>
        <v/>
      </c>
      <c r="AH32" s="35" t="str">
        <f>IFERROR(IF(AH$7="","",
(
SUMIFS(IF($G$4="作業時間（hh:mm）",中間処理!$G:$G,中間処理!$I:$I),中間処理!$E:$E,AH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32,中間処理!$B:$B,"予定",中間処理!$C:$C,"&gt;="&amp;$G$1,中間処理!$C:$C,"&lt;="&amp;$G$2,中間処理!$D:$D,IF($G$3="すべての作業","&lt;&gt;",$G$3)),0)
)
/IF($G$5="10aあたり",AH$8*10,1)),"")</f>
        <v/>
      </c>
      <c r="AI32" s="35" t="str">
        <f>IFERROR(IF(AI$7="","",
(
SUMIFS(IF($G$4="作業時間（hh:mm）",中間処理!$G:$G,中間処理!$I:$I),中間処理!$E:$E,AI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32,中間処理!$B:$B,"予定",中間処理!$C:$C,"&gt;="&amp;$G$1,中間処理!$C:$C,"&lt;="&amp;$G$2,中間処理!$D:$D,IF($G$3="すべての作業","&lt;&gt;",$G$3)),0)
)
/IF($G$5="10aあたり",AI$8*10,1)),"")</f>
        <v/>
      </c>
      <c r="AJ32" s="35" t="str">
        <f>IFERROR(IF(AJ$7="","",
(
SUMIFS(IF($G$4="作業時間（hh:mm）",中間処理!$G:$G,中間処理!$I:$I),中間処理!$E:$E,AJ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32,中間処理!$B:$B,"予定",中間処理!$C:$C,"&gt;="&amp;$G$1,中間処理!$C:$C,"&lt;="&amp;$G$2,中間処理!$D:$D,IF($G$3="すべての作業","&lt;&gt;",$G$3)),0)
)
/IF($G$5="10aあたり",AJ$8*10,1)),"")</f>
        <v/>
      </c>
      <c r="AK32" s="35" t="str">
        <f>IFERROR(IF(AK$7="","",
(
SUMIFS(IF($G$4="作業時間（hh:mm）",中間処理!$G:$G,中間処理!$I:$I),中間処理!$E:$E,AK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32,中間処理!$B:$B,"予定",中間処理!$C:$C,"&gt;="&amp;$G$1,中間処理!$C:$C,"&lt;="&amp;$G$2,中間処理!$D:$D,IF($G$3="すべての作業","&lt;&gt;",$G$3)),0)
)
/IF($G$5="10aあたり",AK$8*10,1)),"")</f>
        <v/>
      </c>
      <c r="AL32" s="35" t="str">
        <f>IFERROR(IF(AL$7="","",
(
SUMIFS(IF($G$4="作業時間（hh:mm）",中間処理!$G:$G,中間処理!$I:$I),中間処理!$E:$E,AL$7,中間処理!$F:$F,$F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32,中間処理!$B:$B,"予定",中間処理!$C:$C,"&gt;="&amp;$G$1,中間処理!$C:$C,"&lt;="&amp;$G$2,中間処理!$D:$D,IF($G$3="すべての作業","&lt;&gt;",$G$3)),0)
)
/IF($G$5="10aあたり",AL$8*10,1)),"")</f>
        <v/>
      </c>
    </row>
    <row r="33" spans="7:38">
      <c r="G33" s="13"/>
      <c r="H33" s="22" t="str">
        <f>IF(G33="","",
IF(G$4="作業時間（hh:mm）",SUM(I33:AL33),
IF(
COUNTIFS(単価情報!C:C,F33,単価情報!B:B,"作業者",単価情報!K:K,"&gt;="&amp;G$1,単価情報!J:J,"&lt;="&amp;G$2)
+COUNTIFS(単価情報!C:C,F33,単価情報!B:B,"作業者",単価情報!K:K,"",単価情報!J:J,"&lt;="&amp;G$2)=0,
"単価設定なし",SUM(I33:AL33))))</f>
        <v/>
      </c>
      <c r="I33" s="34" t="str">
        <f>IFERROR(IF(I$7="","",
(
SUMIFS(IF($G$4="作業時間（hh:mm）",中間処理!$G:$G,中間処理!$I:$I),中間処理!$E:$E,I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33,中間処理!$B:$B,"予定",中間処理!$C:$C,"&gt;="&amp;$G$1,中間処理!$C:$C,"&lt;="&amp;$G$2,中間処理!$D:$D,IF($G$3="すべての作業","&lt;&gt;",$G$3)),0)
)
/IF($G$5="10aあたり",I$8*10,1)),"")</f>
        <v/>
      </c>
      <c r="J33" s="35" t="str">
        <f>IFERROR(IF(J$7="","",
(
SUMIFS(IF($G$4="作業時間（hh:mm）",中間処理!$G:$G,中間処理!$I:$I),中間処理!$E:$E,J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33,中間処理!$B:$B,"予定",中間処理!$C:$C,"&gt;="&amp;$G$1,中間処理!$C:$C,"&lt;="&amp;$G$2,中間処理!$D:$D,IF($G$3="すべての作業","&lt;&gt;",$G$3)),0)
)
/IF($G$5="10aあたり",J$8*10,1)),"")</f>
        <v/>
      </c>
      <c r="K33" s="35" t="str">
        <f>IFERROR(IF(K$7="","",
(
SUMIFS(IF($G$4="作業時間（hh:mm）",中間処理!$G:$G,中間処理!$I:$I),中間処理!$E:$E,K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33,中間処理!$B:$B,"予定",中間処理!$C:$C,"&gt;="&amp;$G$1,中間処理!$C:$C,"&lt;="&amp;$G$2,中間処理!$D:$D,IF($G$3="すべての作業","&lt;&gt;",$G$3)),0)
)
/IF($G$5="10aあたり",K$8*10,1)),"")</f>
        <v/>
      </c>
      <c r="L33" s="35" t="str">
        <f>IFERROR(IF(L$7="","",
(
SUMIFS(IF($G$4="作業時間（hh:mm）",中間処理!$G:$G,中間処理!$I:$I),中間処理!$E:$E,L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33,中間処理!$B:$B,"予定",中間処理!$C:$C,"&gt;="&amp;$G$1,中間処理!$C:$C,"&lt;="&amp;$G$2,中間処理!$D:$D,IF($G$3="すべての作業","&lt;&gt;",$G$3)),0)
)
/IF($G$5="10aあたり",L$8*10,1)),"")</f>
        <v/>
      </c>
      <c r="M33" s="35" t="str">
        <f>IFERROR(IF(M$7="","",
(
SUMIFS(IF($G$4="作業時間（hh:mm）",中間処理!$G:$G,中間処理!$I:$I),中間処理!$E:$E,M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33,中間処理!$B:$B,"予定",中間処理!$C:$C,"&gt;="&amp;$G$1,中間処理!$C:$C,"&lt;="&amp;$G$2,中間処理!$D:$D,IF($G$3="すべての作業","&lt;&gt;",$G$3)),0)
)
/IF($G$5="10aあたり",M$8*10,1)),"")</f>
        <v/>
      </c>
      <c r="N33" s="35" t="str">
        <f>IFERROR(IF(N$7="","",
(
SUMIFS(IF($G$4="作業時間（hh:mm）",中間処理!$G:$G,中間処理!$I:$I),中間処理!$E:$E,N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33,中間処理!$B:$B,"予定",中間処理!$C:$C,"&gt;="&amp;$G$1,中間処理!$C:$C,"&lt;="&amp;$G$2,中間処理!$D:$D,IF($G$3="すべての作業","&lt;&gt;",$G$3)),0)
)
/IF($G$5="10aあたり",N$8*10,1)),"")</f>
        <v/>
      </c>
      <c r="O33" s="35" t="str">
        <f>IFERROR(IF(O$7="","",
(
SUMIFS(IF($G$4="作業時間（hh:mm）",中間処理!$G:$G,中間処理!$I:$I),中間処理!$E:$E,O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33,中間処理!$B:$B,"予定",中間処理!$C:$C,"&gt;="&amp;$G$1,中間処理!$C:$C,"&lt;="&amp;$G$2,中間処理!$D:$D,IF($G$3="すべての作業","&lt;&gt;",$G$3)),0)
)
/IF($G$5="10aあたり",O$8*10,1)),"")</f>
        <v/>
      </c>
      <c r="P33" s="35" t="str">
        <f>IFERROR(IF(P$7="","",
(
SUMIFS(IF($G$4="作業時間（hh:mm）",中間処理!$G:$G,中間処理!$I:$I),中間処理!$E:$E,P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33,中間処理!$B:$B,"予定",中間処理!$C:$C,"&gt;="&amp;$G$1,中間処理!$C:$C,"&lt;="&amp;$G$2,中間処理!$D:$D,IF($G$3="すべての作業","&lt;&gt;",$G$3)),0)
)
/IF($G$5="10aあたり",P$8*10,1)),"")</f>
        <v/>
      </c>
      <c r="Q33" s="35" t="str">
        <f>IFERROR(IF(Q$7="","",
(
SUMIFS(IF($G$4="作業時間（hh:mm）",中間処理!$G:$G,中間処理!$I:$I),中間処理!$E:$E,Q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33,中間処理!$B:$B,"予定",中間処理!$C:$C,"&gt;="&amp;$G$1,中間処理!$C:$C,"&lt;="&amp;$G$2,中間処理!$D:$D,IF($G$3="すべての作業","&lt;&gt;",$G$3)),0)
)
/IF($G$5="10aあたり",Q$8*10,1)),"")</f>
        <v/>
      </c>
      <c r="R33" s="35" t="str">
        <f>IFERROR(IF(R$7="","",
(
SUMIFS(IF($G$4="作業時間（hh:mm）",中間処理!$G:$G,中間処理!$I:$I),中間処理!$E:$E,R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33,中間処理!$B:$B,"予定",中間処理!$C:$C,"&gt;="&amp;$G$1,中間処理!$C:$C,"&lt;="&amp;$G$2,中間処理!$D:$D,IF($G$3="すべての作業","&lt;&gt;",$G$3)),0)
)
/IF($G$5="10aあたり",R$8*10,1)),"")</f>
        <v/>
      </c>
      <c r="S33" s="35" t="str">
        <f>IFERROR(IF(S$7="","",
(
SUMIFS(IF($G$4="作業時間（hh:mm）",中間処理!$G:$G,中間処理!$I:$I),中間処理!$E:$E,S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33,中間処理!$B:$B,"予定",中間処理!$C:$C,"&gt;="&amp;$G$1,中間処理!$C:$C,"&lt;="&amp;$G$2,中間処理!$D:$D,IF($G$3="すべての作業","&lt;&gt;",$G$3)),0)
)
/IF($G$5="10aあたり",S$8*10,1)),"")</f>
        <v/>
      </c>
      <c r="T33" s="35" t="str">
        <f>IFERROR(IF(T$7="","",
(
SUMIFS(IF($G$4="作業時間（hh:mm）",中間処理!$G:$G,中間処理!$I:$I),中間処理!$E:$E,T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33,中間処理!$B:$B,"予定",中間処理!$C:$C,"&gt;="&amp;$G$1,中間処理!$C:$C,"&lt;="&amp;$G$2,中間処理!$D:$D,IF($G$3="すべての作業","&lt;&gt;",$G$3)),0)
)
/IF($G$5="10aあたり",T$8*10,1)),"")</f>
        <v/>
      </c>
      <c r="U33" s="35" t="str">
        <f>IFERROR(IF(U$7="","",
(
SUMIFS(IF($G$4="作業時間（hh:mm）",中間処理!$G:$G,中間処理!$I:$I),中間処理!$E:$E,U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33,中間処理!$B:$B,"予定",中間処理!$C:$C,"&gt;="&amp;$G$1,中間処理!$C:$C,"&lt;="&amp;$G$2,中間処理!$D:$D,IF($G$3="すべての作業","&lt;&gt;",$G$3)),0)
)
/IF($G$5="10aあたり",U$8*10,1)),"")</f>
        <v/>
      </c>
      <c r="V33" s="35" t="str">
        <f>IFERROR(IF(V$7="","",
(
SUMIFS(IF($G$4="作業時間（hh:mm）",中間処理!$G:$G,中間処理!$I:$I),中間処理!$E:$E,V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33,中間処理!$B:$B,"予定",中間処理!$C:$C,"&gt;="&amp;$G$1,中間処理!$C:$C,"&lt;="&amp;$G$2,中間処理!$D:$D,IF($G$3="すべての作業","&lt;&gt;",$G$3)),0)
)
/IF($G$5="10aあたり",V$8*10,1)),"")</f>
        <v/>
      </c>
      <c r="W33" s="35" t="str">
        <f>IFERROR(IF(W$7="","",
(
SUMIFS(IF($G$4="作業時間（hh:mm）",中間処理!$G:$G,中間処理!$I:$I),中間処理!$E:$E,W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33,中間処理!$B:$B,"予定",中間処理!$C:$C,"&gt;="&amp;$G$1,中間処理!$C:$C,"&lt;="&amp;$G$2,中間処理!$D:$D,IF($G$3="すべての作業","&lt;&gt;",$G$3)),0)
)
/IF($G$5="10aあたり",W$8*10,1)),"")</f>
        <v/>
      </c>
      <c r="X33" s="35" t="str">
        <f>IFERROR(IF(X$7="","",
(
SUMIFS(IF($G$4="作業時間（hh:mm）",中間処理!$G:$G,中間処理!$I:$I),中間処理!$E:$E,X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33,中間処理!$B:$B,"予定",中間処理!$C:$C,"&gt;="&amp;$G$1,中間処理!$C:$C,"&lt;="&amp;$G$2,中間処理!$D:$D,IF($G$3="すべての作業","&lt;&gt;",$G$3)),0)
)
/IF($G$5="10aあたり",X$8*10,1)),"")</f>
        <v/>
      </c>
      <c r="Y33" s="35" t="str">
        <f>IFERROR(IF(Y$7="","",
(
SUMIFS(IF($G$4="作業時間（hh:mm）",中間処理!$G:$G,中間処理!$I:$I),中間処理!$E:$E,Y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33,中間処理!$B:$B,"予定",中間処理!$C:$C,"&gt;="&amp;$G$1,中間処理!$C:$C,"&lt;="&amp;$G$2,中間処理!$D:$D,IF($G$3="すべての作業","&lt;&gt;",$G$3)),0)
)
/IF($G$5="10aあたり",Y$8*10,1)),"")</f>
        <v/>
      </c>
      <c r="Z33" s="35" t="str">
        <f>IFERROR(IF(Z$7="","",
(
SUMIFS(IF($G$4="作業時間（hh:mm）",中間処理!$G:$G,中間処理!$I:$I),中間処理!$E:$E,Z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33,中間処理!$B:$B,"予定",中間処理!$C:$C,"&gt;="&amp;$G$1,中間処理!$C:$C,"&lt;="&amp;$G$2,中間処理!$D:$D,IF($G$3="すべての作業","&lt;&gt;",$G$3)),0)
)
/IF($G$5="10aあたり",Z$8*10,1)),"")</f>
        <v/>
      </c>
      <c r="AA33" s="35" t="str">
        <f>IFERROR(IF(AA$7="","",
(
SUMIFS(IF($G$4="作業時間（hh:mm）",中間処理!$G:$G,中間処理!$I:$I),中間処理!$E:$E,AA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33,中間処理!$B:$B,"予定",中間処理!$C:$C,"&gt;="&amp;$G$1,中間処理!$C:$C,"&lt;="&amp;$G$2,中間処理!$D:$D,IF($G$3="すべての作業","&lt;&gt;",$G$3)),0)
)
/IF($G$5="10aあたり",AA$8*10,1)),"")</f>
        <v/>
      </c>
      <c r="AB33" s="35" t="str">
        <f>IFERROR(IF(AB$7="","",
(
SUMIFS(IF($G$4="作業時間（hh:mm）",中間処理!$G:$G,中間処理!$I:$I),中間処理!$E:$E,AB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33,中間処理!$B:$B,"予定",中間処理!$C:$C,"&gt;="&amp;$G$1,中間処理!$C:$C,"&lt;="&amp;$G$2,中間処理!$D:$D,IF($G$3="すべての作業","&lt;&gt;",$G$3)),0)
)
/IF($G$5="10aあたり",AB$8*10,1)),"")</f>
        <v/>
      </c>
      <c r="AC33" s="35" t="str">
        <f>IFERROR(IF(AC$7="","",
(
SUMIFS(IF($G$4="作業時間（hh:mm）",中間処理!$G:$G,中間処理!$I:$I),中間処理!$E:$E,AC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33,中間処理!$B:$B,"予定",中間処理!$C:$C,"&gt;="&amp;$G$1,中間処理!$C:$C,"&lt;="&amp;$G$2,中間処理!$D:$D,IF($G$3="すべての作業","&lt;&gt;",$G$3)),0)
)
/IF($G$5="10aあたり",AC$8*10,1)),"")</f>
        <v/>
      </c>
      <c r="AD33" s="35" t="str">
        <f>IFERROR(IF(AD$7="","",
(
SUMIFS(IF($G$4="作業時間（hh:mm）",中間処理!$G:$G,中間処理!$I:$I),中間処理!$E:$E,AD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33,中間処理!$B:$B,"予定",中間処理!$C:$C,"&gt;="&amp;$G$1,中間処理!$C:$C,"&lt;="&amp;$G$2,中間処理!$D:$D,IF($G$3="すべての作業","&lt;&gt;",$G$3)),0)
)
/IF($G$5="10aあたり",AD$8*10,1)),"")</f>
        <v/>
      </c>
      <c r="AE33" s="35" t="str">
        <f>IFERROR(IF(AE$7="","",
(
SUMIFS(IF($G$4="作業時間（hh:mm）",中間処理!$G:$G,中間処理!$I:$I),中間処理!$E:$E,AE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33,中間処理!$B:$B,"予定",中間処理!$C:$C,"&gt;="&amp;$G$1,中間処理!$C:$C,"&lt;="&amp;$G$2,中間処理!$D:$D,IF($G$3="すべての作業","&lt;&gt;",$G$3)),0)
)
/IF($G$5="10aあたり",AE$8*10,1)),"")</f>
        <v/>
      </c>
      <c r="AF33" s="35" t="str">
        <f>IFERROR(IF(AF$7="","",
(
SUMIFS(IF($G$4="作業時間（hh:mm）",中間処理!$G:$G,中間処理!$I:$I),中間処理!$E:$E,AF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33,中間処理!$B:$B,"予定",中間処理!$C:$C,"&gt;="&amp;$G$1,中間処理!$C:$C,"&lt;="&amp;$G$2,中間処理!$D:$D,IF($G$3="すべての作業","&lt;&gt;",$G$3)),0)
)
/IF($G$5="10aあたり",AF$8*10,1)),"")</f>
        <v/>
      </c>
      <c r="AG33" s="35" t="str">
        <f>IFERROR(IF(AG$7="","",
(
SUMIFS(IF($G$4="作業時間（hh:mm）",中間処理!$G:$G,中間処理!$I:$I),中間処理!$E:$E,AG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33,中間処理!$B:$B,"予定",中間処理!$C:$C,"&gt;="&amp;$G$1,中間処理!$C:$C,"&lt;="&amp;$G$2,中間処理!$D:$D,IF($G$3="すべての作業","&lt;&gt;",$G$3)),0)
)
/IF($G$5="10aあたり",AG$8*10,1)),"")</f>
        <v/>
      </c>
      <c r="AH33" s="35" t="str">
        <f>IFERROR(IF(AH$7="","",
(
SUMIFS(IF($G$4="作業時間（hh:mm）",中間処理!$G:$G,中間処理!$I:$I),中間処理!$E:$E,AH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33,中間処理!$B:$B,"予定",中間処理!$C:$C,"&gt;="&amp;$G$1,中間処理!$C:$C,"&lt;="&amp;$G$2,中間処理!$D:$D,IF($G$3="すべての作業","&lt;&gt;",$G$3)),0)
)
/IF($G$5="10aあたり",AH$8*10,1)),"")</f>
        <v/>
      </c>
      <c r="AI33" s="35" t="str">
        <f>IFERROR(IF(AI$7="","",
(
SUMIFS(IF($G$4="作業時間（hh:mm）",中間処理!$G:$G,中間処理!$I:$I),中間処理!$E:$E,AI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33,中間処理!$B:$B,"予定",中間処理!$C:$C,"&gt;="&amp;$G$1,中間処理!$C:$C,"&lt;="&amp;$G$2,中間処理!$D:$D,IF($G$3="すべての作業","&lt;&gt;",$G$3)),0)
)
/IF($G$5="10aあたり",AI$8*10,1)),"")</f>
        <v/>
      </c>
      <c r="AJ33" s="35" t="str">
        <f>IFERROR(IF(AJ$7="","",
(
SUMIFS(IF($G$4="作業時間（hh:mm）",中間処理!$G:$G,中間処理!$I:$I),中間処理!$E:$E,AJ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33,中間処理!$B:$B,"予定",中間処理!$C:$C,"&gt;="&amp;$G$1,中間処理!$C:$C,"&lt;="&amp;$G$2,中間処理!$D:$D,IF($G$3="すべての作業","&lt;&gt;",$G$3)),0)
)
/IF($G$5="10aあたり",AJ$8*10,1)),"")</f>
        <v/>
      </c>
      <c r="AK33" s="35" t="str">
        <f>IFERROR(IF(AK$7="","",
(
SUMIFS(IF($G$4="作業時間（hh:mm）",中間処理!$G:$G,中間処理!$I:$I),中間処理!$E:$E,AK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33,中間処理!$B:$B,"予定",中間処理!$C:$C,"&gt;="&amp;$G$1,中間処理!$C:$C,"&lt;="&amp;$G$2,中間処理!$D:$D,IF($G$3="すべての作業","&lt;&gt;",$G$3)),0)
)
/IF($G$5="10aあたり",AK$8*10,1)),"")</f>
        <v/>
      </c>
      <c r="AL33" s="35" t="str">
        <f>IFERROR(IF(AL$7="","",
(
SUMIFS(IF($G$4="作業時間（hh:mm）",中間処理!$G:$G,中間処理!$I:$I),中間処理!$E:$E,AL$7,中間処理!$F:$F,$F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33,中間処理!$B:$B,"予定",中間処理!$C:$C,"&gt;="&amp;$G$1,中間処理!$C:$C,"&lt;="&amp;$G$2,中間処理!$D:$D,IF($G$3="すべての作業","&lt;&gt;",$G$3)),0)
)
/IF($G$5="10aあたり",AL$8*10,1)),"")</f>
        <v/>
      </c>
    </row>
    <row r="34" spans="7:38">
      <c r="G34" s="13"/>
      <c r="H34" s="22" t="str">
        <f>IF(G34="","",
IF(G$4="作業時間（hh:mm）",SUM(I34:AL34),
IF(
COUNTIFS(単価情報!C:C,F34,単価情報!B:B,"作業者",単価情報!K:K,"&gt;="&amp;G$1,単価情報!J:J,"&lt;="&amp;G$2)
+COUNTIFS(単価情報!C:C,F34,単価情報!B:B,"作業者",単価情報!K:K,"",単価情報!J:J,"&lt;="&amp;G$2)=0,
"単価設定なし",SUM(I34:AL34))))</f>
        <v/>
      </c>
      <c r="I34" s="34" t="str">
        <f>IFERROR(IF(I$7="","",
(
SUMIFS(IF($G$4="作業時間（hh:mm）",中間処理!$G:$G,中間処理!$I:$I),中間処理!$E:$E,I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34,中間処理!$B:$B,"予定",中間処理!$C:$C,"&gt;="&amp;$G$1,中間処理!$C:$C,"&lt;="&amp;$G$2,中間処理!$D:$D,IF($G$3="すべての作業","&lt;&gt;",$G$3)),0)
)
/IF($G$5="10aあたり",I$8*10,1)),"")</f>
        <v/>
      </c>
      <c r="J34" s="35" t="str">
        <f>IFERROR(IF(J$7="","",
(
SUMIFS(IF($G$4="作業時間（hh:mm）",中間処理!$G:$G,中間処理!$I:$I),中間処理!$E:$E,J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34,中間処理!$B:$B,"予定",中間処理!$C:$C,"&gt;="&amp;$G$1,中間処理!$C:$C,"&lt;="&amp;$G$2,中間処理!$D:$D,IF($G$3="すべての作業","&lt;&gt;",$G$3)),0)
)
/IF($G$5="10aあたり",J$8*10,1)),"")</f>
        <v/>
      </c>
      <c r="K34" s="35" t="str">
        <f>IFERROR(IF(K$7="","",
(
SUMIFS(IF($G$4="作業時間（hh:mm）",中間処理!$G:$G,中間処理!$I:$I),中間処理!$E:$E,K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34,中間処理!$B:$B,"予定",中間処理!$C:$C,"&gt;="&amp;$G$1,中間処理!$C:$C,"&lt;="&amp;$G$2,中間処理!$D:$D,IF($G$3="すべての作業","&lt;&gt;",$G$3)),0)
)
/IF($G$5="10aあたり",K$8*10,1)),"")</f>
        <v/>
      </c>
      <c r="L34" s="35" t="str">
        <f>IFERROR(IF(L$7="","",
(
SUMIFS(IF($G$4="作業時間（hh:mm）",中間処理!$G:$G,中間処理!$I:$I),中間処理!$E:$E,L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34,中間処理!$B:$B,"予定",中間処理!$C:$C,"&gt;="&amp;$G$1,中間処理!$C:$C,"&lt;="&amp;$G$2,中間処理!$D:$D,IF($G$3="すべての作業","&lt;&gt;",$G$3)),0)
)
/IF($G$5="10aあたり",L$8*10,1)),"")</f>
        <v/>
      </c>
      <c r="M34" s="35" t="str">
        <f>IFERROR(IF(M$7="","",
(
SUMIFS(IF($G$4="作業時間（hh:mm）",中間処理!$G:$G,中間処理!$I:$I),中間処理!$E:$E,M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34,中間処理!$B:$B,"予定",中間処理!$C:$C,"&gt;="&amp;$G$1,中間処理!$C:$C,"&lt;="&amp;$G$2,中間処理!$D:$D,IF($G$3="すべての作業","&lt;&gt;",$G$3)),0)
)
/IF($G$5="10aあたり",M$8*10,1)),"")</f>
        <v/>
      </c>
      <c r="N34" s="35" t="str">
        <f>IFERROR(IF(N$7="","",
(
SUMIFS(IF($G$4="作業時間（hh:mm）",中間処理!$G:$G,中間処理!$I:$I),中間処理!$E:$E,N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34,中間処理!$B:$B,"予定",中間処理!$C:$C,"&gt;="&amp;$G$1,中間処理!$C:$C,"&lt;="&amp;$G$2,中間処理!$D:$D,IF($G$3="すべての作業","&lt;&gt;",$G$3)),0)
)
/IF($G$5="10aあたり",N$8*10,1)),"")</f>
        <v/>
      </c>
      <c r="O34" s="35" t="str">
        <f>IFERROR(IF(O$7="","",
(
SUMIFS(IF($G$4="作業時間（hh:mm）",中間処理!$G:$G,中間処理!$I:$I),中間処理!$E:$E,O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34,中間処理!$B:$B,"予定",中間処理!$C:$C,"&gt;="&amp;$G$1,中間処理!$C:$C,"&lt;="&amp;$G$2,中間処理!$D:$D,IF($G$3="すべての作業","&lt;&gt;",$G$3)),0)
)
/IF($G$5="10aあたり",O$8*10,1)),"")</f>
        <v/>
      </c>
      <c r="P34" s="35" t="str">
        <f>IFERROR(IF(P$7="","",
(
SUMIFS(IF($G$4="作業時間（hh:mm）",中間処理!$G:$G,中間処理!$I:$I),中間処理!$E:$E,P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34,中間処理!$B:$B,"予定",中間処理!$C:$C,"&gt;="&amp;$G$1,中間処理!$C:$C,"&lt;="&amp;$G$2,中間処理!$D:$D,IF($G$3="すべての作業","&lt;&gt;",$G$3)),0)
)
/IF($G$5="10aあたり",P$8*10,1)),"")</f>
        <v/>
      </c>
      <c r="Q34" s="35" t="str">
        <f>IFERROR(IF(Q$7="","",
(
SUMIFS(IF($G$4="作業時間（hh:mm）",中間処理!$G:$G,中間処理!$I:$I),中間処理!$E:$E,Q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34,中間処理!$B:$B,"予定",中間処理!$C:$C,"&gt;="&amp;$G$1,中間処理!$C:$C,"&lt;="&amp;$G$2,中間処理!$D:$D,IF($G$3="すべての作業","&lt;&gt;",$G$3)),0)
)
/IF($G$5="10aあたり",Q$8*10,1)),"")</f>
        <v/>
      </c>
      <c r="R34" s="35" t="str">
        <f>IFERROR(IF(R$7="","",
(
SUMIFS(IF($G$4="作業時間（hh:mm）",中間処理!$G:$G,中間処理!$I:$I),中間処理!$E:$E,R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34,中間処理!$B:$B,"予定",中間処理!$C:$C,"&gt;="&amp;$G$1,中間処理!$C:$C,"&lt;="&amp;$G$2,中間処理!$D:$D,IF($G$3="すべての作業","&lt;&gt;",$G$3)),0)
)
/IF($G$5="10aあたり",R$8*10,1)),"")</f>
        <v/>
      </c>
      <c r="S34" s="35" t="str">
        <f>IFERROR(IF(S$7="","",
(
SUMIFS(IF($G$4="作業時間（hh:mm）",中間処理!$G:$G,中間処理!$I:$I),中間処理!$E:$E,S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34,中間処理!$B:$B,"予定",中間処理!$C:$C,"&gt;="&amp;$G$1,中間処理!$C:$C,"&lt;="&amp;$G$2,中間処理!$D:$D,IF($G$3="すべての作業","&lt;&gt;",$G$3)),0)
)
/IF($G$5="10aあたり",S$8*10,1)),"")</f>
        <v/>
      </c>
      <c r="T34" s="35" t="str">
        <f>IFERROR(IF(T$7="","",
(
SUMIFS(IF($G$4="作業時間（hh:mm）",中間処理!$G:$G,中間処理!$I:$I),中間処理!$E:$E,T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34,中間処理!$B:$B,"予定",中間処理!$C:$C,"&gt;="&amp;$G$1,中間処理!$C:$C,"&lt;="&amp;$G$2,中間処理!$D:$D,IF($G$3="すべての作業","&lt;&gt;",$G$3)),0)
)
/IF($G$5="10aあたり",T$8*10,1)),"")</f>
        <v/>
      </c>
      <c r="U34" s="35" t="str">
        <f>IFERROR(IF(U$7="","",
(
SUMIFS(IF($G$4="作業時間（hh:mm）",中間処理!$G:$G,中間処理!$I:$I),中間処理!$E:$E,U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34,中間処理!$B:$B,"予定",中間処理!$C:$C,"&gt;="&amp;$G$1,中間処理!$C:$C,"&lt;="&amp;$G$2,中間処理!$D:$D,IF($G$3="すべての作業","&lt;&gt;",$G$3)),0)
)
/IF($G$5="10aあたり",U$8*10,1)),"")</f>
        <v/>
      </c>
      <c r="V34" s="35" t="str">
        <f>IFERROR(IF(V$7="","",
(
SUMIFS(IF($G$4="作業時間（hh:mm）",中間処理!$G:$G,中間処理!$I:$I),中間処理!$E:$E,V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34,中間処理!$B:$B,"予定",中間処理!$C:$C,"&gt;="&amp;$G$1,中間処理!$C:$C,"&lt;="&amp;$G$2,中間処理!$D:$D,IF($G$3="すべての作業","&lt;&gt;",$G$3)),0)
)
/IF($G$5="10aあたり",V$8*10,1)),"")</f>
        <v/>
      </c>
      <c r="W34" s="35" t="str">
        <f>IFERROR(IF(W$7="","",
(
SUMIFS(IF($G$4="作業時間（hh:mm）",中間処理!$G:$G,中間処理!$I:$I),中間処理!$E:$E,W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34,中間処理!$B:$B,"予定",中間処理!$C:$C,"&gt;="&amp;$G$1,中間処理!$C:$C,"&lt;="&amp;$G$2,中間処理!$D:$D,IF($G$3="すべての作業","&lt;&gt;",$G$3)),0)
)
/IF($G$5="10aあたり",W$8*10,1)),"")</f>
        <v/>
      </c>
      <c r="X34" s="35" t="str">
        <f>IFERROR(IF(X$7="","",
(
SUMIFS(IF($G$4="作業時間（hh:mm）",中間処理!$G:$G,中間処理!$I:$I),中間処理!$E:$E,X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34,中間処理!$B:$B,"予定",中間処理!$C:$C,"&gt;="&amp;$G$1,中間処理!$C:$C,"&lt;="&amp;$G$2,中間処理!$D:$D,IF($G$3="すべての作業","&lt;&gt;",$G$3)),0)
)
/IF($G$5="10aあたり",X$8*10,1)),"")</f>
        <v/>
      </c>
      <c r="Y34" s="35" t="str">
        <f>IFERROR(IF(Y$7="","",
(
SUMIFS(IF($G$4="作業時間（hh:mm）",中間処理!$G:$G,中間処理!$I:$I),中間処理!$E:$E,Y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34,中間処理!$B:$B,"予定",中間処理!$C:$C,"&gt;="&amp;$G$1,中間処理!$C:$C,"&lt;="&amp;$G$2,中間処理!$D:$D,IF($G$3="すべての作業","&lt;&gt;",$G$3)),0)
)
/IF($G$5="10aあたり",Y$8*10,1)),"")</f>
        <v/>
      </c>
      <c r="Z34" s="35" t="str">
        <f>IFERROR(IF(Z$7="","",
(
SUMIFS(IF($G$4="作業時間（hh:mm）",中間処理!$G:$G,中間処理!$I:$I),中間処理!$E:$E,Z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34,中間処理!$B:$B,"予定",中間処理!$C:$C,"&gt;="&amp;$G$1,中間処理!$C:$C,"&lt;="&amp;$G$2,中間処理!$D:$D,IF($G$3="すべての作業","&lt;&gt;",$G$3)),0)
)
/IF($G$5="10aあたり",Z$8*10,1)),"")</f>
        <v/>
      </c>
      <c r="AA34" s="35" t="str">
        <f>IFERROR(IF(AA$7="","",
(
SUMIFS(IF($G$4="作業時間（hh:mm）",中間処理!$G:$G,中間処理!$I:$I),中間処理!$E:$E,AA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34,中間処理!$B:$B,"予定",中間処理!$C:$C,"&gt;="&amp;$G$1,中間処理!$C:$C,"&lt;="&amp;$G$2,中間処理!$D:$D,IF($G$3="すべての作業","&lt;&gt;",$G$3)),0)
)
/IF($G$5="10aあたり",AA$8*10,1)),"")</f>
        <v/>
      </c>
      <c r="AB34" s="35" t="str">
        <f>IFERROR(IF(AB$7="","",
(
SUMIFS(IF($G$4="作業時間（hh:mm）",中間処理!$G:$G,中間処理!$I:$I),中間処理!$E:$E,AB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34,中間処理!$B:$B,"予定",中間処理!$C:$C,"&gt;="&amp;$G$1,中間処理!$C:$C,"&lt;="&amp;$G$2,中間処理!$D:$D,IF($G$3="すべての作業","&lt;&gt;",$G$3)),0)
)
/IF($G$5="10aあたり",AB$8*10,1)),"")</f>
        <v/>
      </c>
      <c r="AC34" s="35" t="str">
        <f>IFERROR(IF(AC$7="","",
(
SUMIFS(IF($G$4="作業時間（hh:mm）",中間処理!$G:$G,中間処理!$I:$I),中間処理!$E:$E,AC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34,中間処理!$B:$B,"予定",中間処理!$C:$C,"&gt;="&amp;$G$1,中間処理!$C:$C,"&lt;="&amp;$G$2,中間処理!$D:$D,IF($G$3="すべての作業","&lt;&gt;",$G$3)),0)
)
/IF($G$5="10aあたり",AC$8*10,1)),"")</f>
        <v/>
      </c>
      <c r="AD34" s="35" t="str">
        <f>IFERROR(IF(AD$7="","",
(
SUMIFS(IF($G$4="作業時間（hh:mm）",中間処理!$G:$G,中間処理!$I:$I),中間処理!$E:$E,AD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34,中間処理!$B:$B,"予定",中間処理!$C:$C,"&gt;="&amp;$G$1,中間処理!$C:$C,"&lt;="&amp;$G$2,中間処理!$D:$D,IF($G$3="すべての作業","&lt;&gt;",$G$3)),0)
)
/IF($G$5="10aあたり",AD$8*10,1)),"")</f>
        <v/>
      </c>
      <c r="AE34" s="35" t="str">
        <f>IFERROR(IF(AE$7="","",
(
SUMIFS(IF($G$4="作業時間（hh:mm）",中間処理!$G:$G,中間処理!$I:$I),中間処理!$E:$E,AE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34,中間処理!$B:$B,"予定",中間処理!$C:$C,"&gt;="&amp;$G$1,中間処理!$C:$C,"&lt;="&amp;$G$2,中間処理!$D:$D,IF($G$3="すべての作業","&lt;&gt;",$G$3)),0)
)
/IF($G$5="10aあたり",AE$8*10,1)),"")</f>
        <v/>
      </c>
      <c r="AF34" s="35" t="str">
        <f>IFERROR(IF(AF$7="","",
(
SUMIFS(IF($G$4="作業時間（hh:mm）",中間処理!$G:$G,中間処理!$I:$I),中間処理!$E:$E,AF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34,中間処理!$B:$B,"予定",中間処理!$C:$C,"&gt;="&amp;$G$1,中間処理!$C:$C,"&lt;="&amp;$G$2,中間処理!$D:$D,IF($G$3="すべての作業","&lt;&gt;",$G$3)),0)
)
/IF($G$5="10aあたり",AF$8*10,1)),"")</f>
        <v/>
      </c>
      <c r="AG34" s="35" t="str">
        <f>IFERROR(IF(AG$7="","",
(
SUMIFS(IF($G$4="作業時間（hh:mm）",中間処理!$G:$G,中間処理!$I:$I),中間処理!$E:$E,AG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34,中間処理!$B:$B,"予定",中間処理!$C:$C,"&gt;="&amp;$G$1,中間処理!$C:$C,"&lt;="&amp;$G$2,中間処理!$D:$D,IF($G$3="すべての作業","&lt;&gt;",$G$3)),0)
)
/IF($G$5="10aあたり",AG$8*10,1)),"")</f>
        <v/>
      </c>
      <c r="AH34" s="35" t="str">
        <f>IFERROR(IF(AH$7="","",
(
SUMIFS(IF($G$4="作業時間（hh:mm）",中間処理!$G:$G,中間処理!$I:$I),中間処理!$E:$E,AH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34,中間処理!$B:$B,"予定",中間処理!$C:$C,"&gt;="&amp;$G$1,中間処理!$C:$C,"&lt;="&amp;$G$2,中間処理!$D:$D,IF($G$3="すべての作業","&lt;&gt;",$G$3)),0)
)
/IF($G$5="10aあたり",AH$8*10,1)),"")</f>
        <v/>
      </c>
      <c r="AI34" s="35" t="str">
        <f>IFERROR(IF(AI$7="","",
(
SUMIFS(IF($G$4="作業時間（hh:mm）",中間処理!$G:$G,中間処理!$I:$I),中間処理!$E:$E,AI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34,中間処理!$B:$B,"予定",中間処理!$C:$C,"&gt;="&amp;$G$1,中間処理!$C:$C,"&lt;="&amp;$G$2,中間処理!$D:$D,IF($G$3="すべての作業","&lt;&gt;",$G$3)),0)
)
/IF($G$5="10aあたり",AI$8*10,1)),"")</f>
        <v/>
      </c>
      <c r="AJ34" s="35" t="str">
        <f>IFERROR(IF(AJ$7="","",
(
SUMIFS(IF($G$4="作業時間（hh:mm）",中間処理!$G:$G,中間処理!$I:$I),中間処理!$E:$E,AJ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34,中間処理!$B:$B,"予定",中間処理!$C:$C,"&gt;="&amp;$G$1,中間処理!$C:$C,"&lt;="&amp;$G$2,中間処理!$D:$D,IF($G$3="すべての作業","&lt;&gt;",$G$3)),0)
)
/IF($G$5="10aあたり",AJ$8*10,1)),"")</f>
        <v/>
      </c>
      <c r="AK34" s="35" t="str">
        <f>IFERROR(IF(AK$7="","",
(
SUMIFS(IF($G$4="作業時間（hh:mm）",中間処理!$G:$G,中間処理!$I:$I),中間処理!$E:$E,AK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34,中間処理!$B:$B,"予定",中間処理!$C:$C,"&gt;="&amp;$G$1,中間処理!$C:$C,"&lt;="&amp;$G$2,中間処理!$D:$D,IF($G$3="すべての作業","&lt;&gt;",$G$3)),0)
)
/IF($G$5="10aあたり",AK$8*10,1)),"")</f>
        <v/>
      </c>
      <c r="AL34" s="35" t="str">
        <f>IFERROR(IF(AL$7="","",
(
SUMIFS(IF($G$4="作業時間（hh:mm）",中間処理!$G:$G,中間処理!$I:$I),中間処理!$E:$E,AL$7,中間処理!$F:$F,$F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34,中間処理!$B:$B,"予定",中間処理!$C:$C,"&gt;="&amp;$G$1,中間処理!$C:$C,"&lt;="&amp;$G$2,中間処理!$D:$D,IF($G$3="すべての作業","&lt;&gt;",$G$3)),0)
)
/IF($G$5="10aあたり",AL$8*10,1)),"")</f>
        <v/>
      </c>
    </row>
    <row r="35" spans="7:38">
      <c r="G35" s="13"/>
      <c r="H35" s="22" t="str">
        <f>IF(G35="","",
IF(G$4="作業時間（hh:mm）",SUM(I35:AL35),
IF(
COUNTIFS(単価情報!C:C,F35,単価情報!B:B,"作業者",単価情報!K:K,"&gt;="&amp;G$1,単価情報!J:J,"&lt;="&amp;G$2)
+COUNTIFS(単価情報!C:C,F35,単価情報!B:B,"作業者",単価情報!K:K,"",単価情報!J:J,"&lt;="&amp;G$2)=0,
"単価設定なし",SUM(I35:AL35))))</f>
        <v/>
      </c>
      <c r="I35" s="34" t="str">
        <f>IFERROR(IF(I$7="","",
(
SUMIFS(IF($G$4="作業時間（hh:mm）",中間処理!$G:$G,中間処理!$I:$I),中間処理!$E:$E,I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35,中間処理!$B:$B,"予定",中間処理!$C:$C,"&gt;="&amp;$G$1,中間処理!$C:$C,"&lt;="&amp;$G$2,中間処理!$D:$D,IF($G$3="すべての作業","&lt;&gt;",$G$3)),0)
)
/IF($G$5="10aあたり",I$8*10,1)),"")</f>
        <v/>
      </c>
      <c r="J35" s="35" t="str">
        <f>IFERROR(IF(J$7="","",
(
SUMIFS(IF($G$4="作業時間（hh:mm）",中間処理!$G:$G,中間処理!$I:$I),中間処理!$E:$E,J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35,中間処理!$B:$B,"予定",中間処理!$C:$C,"&gt;="&amp;$G$1,中間処理!$C:$C,"&lt;="&amp;$G$2,中間処理!$D:$D,IF($G$3="すべての作業","&lt;&gt;",$G$3)),0)
)
/IF($G$5="10aあたり",J$8*10,1)),"")</f>
        <v/>
      </c>
      <c r="K35" s="35" t="str">
        <f>IFERROR(IF(K$7="","",
(
SUMIFS(IF($G$4="作業時間（hh:mm）",中間処理!$G:$G,中間処理!$I:$I),中間処理!$E:$E,K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35,中間処理!$B:$B,"予定",中間処理!$C:$C,"&gt;="&amp;$G$1,中間処理!$C:$C,"&lt;="&amp;$G$2,中間処理!$D:$D,IF($G$3="すべての作業","&lt;&gt;",$G$3)),0)
)
/IF($G$5="10aあたり",K$8*10,1)),"")</f>
        <v/>
      </c>
      <c r="L35" s="35" t="str">
        <f>IFERROR(IF(L$7="","",
(
SUMIFS(IF($G$4="作業時間（hh:mm）",中間処理!$G:$G,中間処理!$I:$I),中間処理!$E:$E,L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35,中間処理!$B:$B,"予定",中間処理!$C:$C,"&gt;="&amp;$G$1,中間処理!$C:$C,"&lt;="&amp;$G$2,中間処理!$D:$D,IF($G$3="すべての作業","&lt;&gt;",$G$3)),0)
)
/IF($G$5="10aあたり",L$8*10,1)),"")</f>
        <v/>
      </c>
      <c r="M35" s="35" t="str">
        <f>IFERROR(IF(M$7="","",
(
SUMIFS(IF($G$4="作業時間（hh:mm）",中間処理!$G:$G,中間処理!$I:$I),中間処理!$E:$E,M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35,中間処理!$B:$B,"予定",中間処理!$C:$C,"&gt;="&amp;$G$1,中間処理!$C:$C,"&lt;="&amp;$G$2,中間処理!$D:$D,IF($G$3="すべての作業","&lt;&gt;",$G$3)),0)
)
/IF($G$5="10aあたり",M$8*10,1)),"")</f>
        <v/>
      </c>
      <c r="N35" s="35" t="str">
        <f>IFERROR(IF(N$7="","",
(
SUMIFS(IF($G$4="作業時間（hh:mm）",中間処理!$G:$G,中間処理!$I:$I),中間処理!$E:$E,N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35,中間処理!$B:$B,"予定",中間処理!$C:$C,"&gt;="&amp;$G$1,中間処理!$C:$C,"&lt;="&amp;$G$2,中間処理!$D:$D,IF($G$3="すべての作業","&lt;&gt;",$G$3)),0)
)
/IF($G$5="10aあたり",N$8*10,1)),"")</f>
        <v/>
      </c>
      <c r="O35" s="35" t="str">
        <f>IFERROR(IF(O$7="","",
(
SUMIFS(IF($G$4="作業時間（hh:mm）",中間処理!$G:$G,中間処理!$I:$I),中間処理!$E:$E,O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35,中間処理!$B:$B,"予定",中間処理!$C:$C,"&gt;="&amp;$G$1,中間処理!$C:$C,"&lt;="&amp;$G$2,中間処理!$D:$D,IF($G$3="すべての作業","&lt;&gt;",$G$3)),0)
)
/IF($G$5="10aあたり",O$8*10,1)),"")</f>
        <v/>
      </c>
      <c r="P35" s="35" t="str">
        <f>IFERROR(IF(P$7="","",
(
SUMIFS(IF($G$4="作業時間（hh:mm）",中間処理!$G:$G,中間処理!$I:$I),中間処理!$E:$E,P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35,中間処理!$B:$B,"予定",中間処理!$C:$C,"&gt;="&amp;$G$1,中間処理!$C:$C,"&lt;="&amp;$G$2,中間処理!$D:$D,IF($G$3="すべての作業","&lt;&gt;",$G$3)),0)
)
/IF($G$5="10aあたり",P$8*10,1)),"")</f>
        <v/>
      </c>
      <c r="Q35" s="35" t="str">
        <f>IFERROR(IF(Q$7="","",
(
SUMIFS(IF($G$4="作業時間（hh:mm）",中間処理!$G:$G,中間処理!$I:$I),中間処理!$E:$E,Q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35,中間処理!$B:$B,"予定",中間処理!$C:$C,"&gt;="&amp;$G$1,中間処理!$C:$C,"&lt;="&amp;$G$2,中間処理!$D:$D,IF($G$3="すべての作業","&lt;&gt;",$G$3)),0)
)
/IF($G$5="10aあたり",Q$8*10,1)),"")</f>
        <v/>
      </c>
      <c r="R35" s="35" t="str">
        <f>IFERROR(IF(R$7="","",
(
SUMIFS(IF($G$4="作業時間（hh:mm）",中間処理!$G:$G,中間処理!$I:$I),中間処理!$E:$E,R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35,中間処理!$B:$B,"予定",中間処理!$C:$C,"&gt;="&amp;$G$1,中間処理!$C:$C,"&lt;="&amp;$G$2,中間処理!$D:$D,IF($G$3="すべての作業","&lt;&gt;",$G$3)),0)
)
/IF($G$5="10aあたり",R$8*10,1)),"")</f>
        <v/>
      </c>
      <c r="S35" s="35" t="str">
        <f>IFERROR(IF(S$7="","",
(
SUMIFS(IF($G$4="作業時間（hh:mm）",中間処理!$G:$G,中間処理!$I:$I),中間処理!$E:$E,S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35,中間処理!$B:$B,"予定",中間処理!$C:$C,"&gt;="&amp;$G$1,中間処理!$C:$C,"&lt;="&amp;$G$2,中間処理!$D:$D,IF($G$3="すべての作業","&lt;&gt;",$G$3)),0)
)
/IF($G$5="10aあたり",S$8*10,1)),"")</f>
        <v/>
      </c>
      <c r="T35" s="35" t="str">
        <f>IFERROR(IF(T$7="","",
(
SUMIFS(IF($G$4="作業時間（hh:mm）",中間処理!$G:$G,中間処理!$I:$I),中間処理!$E:$E,T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35,中間処理!$B:$B,"予定",中間処理!$C:$C,"&gt;="&amp;$G$1,中間処理!$C:$C,"&lt;="&amp;$G$2,中間処理!$D:$D,IF($G$3="すべての作業","&lt;&gt;",$G$3)),0)
)
/IF($G$5="10aあたり",T$8*10,1)),"")</f>
        <v/>
      </c>
      <c r="U35" s="35" t="str">
        <f>IFERROR(IF(U$7="","",
(
SUMIFS(IF($G$4="作業時間（hh:mm）",中間処理!$G:$G,中間処理!$I:$I),中間処理!$E:$E,U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35,中間処理!$B:$B,"予定",中間処理!$C:$C,"&gt;="&amp;$G$1,中間処理!$C:$C,"&lt;="&amp;$G$2,中間処理!$D:$D,IF($G$3="すべての作業","&lt;&gt;",$G$3)),0)
)
/IF($G$5="10aあたり",U$8*10,1)),"")</f>
        <v/>
      </c>
      <c r="V35" s="35" t="str">
        <f>IFERROR(IF(V$7="","",
(
SUMIFS(IF($G$4="作業時間（hh:mm）",中間処理!$G:$G,中間処理!$I:$I),中間処理!$E:$E,V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35,中間処理!$B:$B,"予定",中間処理!$C:$C,"&gt;="&amp;$G$1,中間処理!$C:$C,"&lt;="&amp;$G$2,中間処理!$D:$D,IF($G$3="すべての作業","&lt;&gt;",$G$3)),0)
)
/IF($G$5="10aあたり",V$8*10,1)),"")</f>
        <v/>
      </c>
      <c r="W35" s="35" t="str">
        <f>IFERROR(IF(W$7="","",
(
SUMIFS(IF($G$4="作業時間（hh:mm）",中間処理!$G:$G,中間処理!$I:$I),中間処理!$E:$E,W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35,中間処理!$B:$B,"予定",中間処理!$C:$C,"&gt;="&amp;$G$1,中間処理!$C:$C,"&lt;="&amp;$G$2,中間処理!$D:$D,IF($G$3="すべての作業","&lt;&gt;",$G$3)),0)
)
/IF($G$5="10aあたり",W$8*10,1)),"")</f>
        <v/>
      </c>
      <c r="X35" s="35" t="str">
        <f>IFERROR(IF(X$7="","",
(
SUMIFS(IF($G$4="作業時間（hh:mm）",中間処理!$G:$G,中間処理!$I:$I),中間処理!$E:$E,X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35,中間処理!$B:$B,"予定",中間処理!$C:$C,"&gt;="&amp;$G$1,中間処理!$C:$C,"&lt;="&amp;$G$2,中間処理!$D:$D,IF($G$3="すべての作業","&lt;&gt;",$G$3)),0)
)
/IF($G$5="10aあたり",X$8*10,1)),"")</f>
        <v/>
      </c>
      <c r="Y35" s="35" t="str">
        <f>IFERROR(IF(Y$7="","",
(
SUMIFS(IF($G$4="作業時間（hh:mm）",中間処理!$G:$G,中間処理!$I:$I),中間処理!$E:$E,Y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35,中間処理!$B:$B,"予定",中間処理!$C:$C,"&gt;="&amp;$G$1,中間処理!$C:$C,"&lt;="&amp;$G$2,中間処理!$D:$D,IF($G$3="すべての作業","&lt;&gt;",$G$3)),0)
)
/IF($G$5="10aあたり",Y$8*10,1)),"")</f>
        <v/>
      </c>
      <c r="Z35" s="35" t="str">
        <f>IFERROR(IF(Z$7="","",
(
SUMIFS(IF($G$4="作業時間（hh:mm）",中間処理!$G:$G,中間処理!$I:$I),中間処理!$E:$E,Z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35,中間処理!$B:$B,"予定",中間処理!$C:$C,"&gt;="&amp;$G$1,中間処理!$C:$C,"&lt;="&amp;$G$2,中間処理!$D:$D,IF($G$3="すべての作業","&lt;&gt;",$G$3)),0)
)
/IF($G$5="10aあたり",Z$8*10,1)),"")</f>
        <v/>
      </c>
      <c r="AA35" s="35" t="str">
        <f>IFERROR(IF(AA$7="","",
(
SUMIFS(IF($G$4="作業時間（hh:mm）",中間処理!$G:$G,中間処理!$I:$I),中間処理!$E:$E,AA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35,中間処理!$B:$B,"予定",中間処理!$C:$C,"&gt;="&amp;$G$1,中間処理!$C:$C,"&lt;="&amp;$G$2,中間処理!$D:$D,IF($G$3="すべての作業","&lt;&gt;",$G$3)),0)
)
/IF($G$5="10aあたり",AA$8*10,1)),"")</f>
        <v/>
      </c>
      <c r="AB35" s="35" t="str">
        <f>IFERROR(IF(AB$7="","",
(
SUMIFS(IF($G$4="作業時間（hh:mm）",中間処理!$G:$G,中間処理!$I:$I),中間処理!$E:$E,AB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35,中間処理!$B:$B,"予定",中間処理!$C:$C,"&gt;="&amp;$G$1,中間処理!$C:$C,"&lt;="&amp;$G$2,中間処理!$D:$D,IF($G$3="すべての作業","&lt;&gt;",$G$3)),0)
)
/IF($G$5="10aあたり",AB$8*10,1)),"")</f>
        <v/>
      </c>
      <c r="AC35" s="35" t="str">
        <f>IFERROR(IF(AC$7="","",
(
SUMIFS(IF($G$4="作業時間（hh:mm）",中間処理!$G:$G,中間処理!$I:$I),中間処理!$E:$E,AC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35,中間処理!$B:$B,"予定",中間処理!$C:$C,"&gt;="&amp;$G$1,中間処理!$C:$C,"&lt;="&amp;$G$2,中間処理!$D:$D,IF($G$3="すべての作業","&lt;&gt;",$G$3)),0)
)
/IF($G$5="10aあたり",AC$8*10,1)),"")</f>
        <v/>
      </c>
      <c r="AD35" s="35" t="str">
        <f>IFERROR(IF(AD$7="","",
(
SUMIFS(IF($G$4="作業時間（hh:mm）",中間処理!$G:$G,中間処理!$I:$I),中間処理!$E:$E,AD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35,中間処理!$B:$B,"予定",中間処理!$C:$C,"&gt;="&amp;$G$1,中間処理!$C:$C,"&lt;="&amp;$G$2,中間処理!$D:$D,IF($G$3="すべての作業","&lt;&gt;",$G$3)),0)
)
/IF($G$5="10aあたり",AD$8*10,1)),"")</f>
        <v/>
      </c>
      <c r="AE35" s="35" t="str">
        <f>IFERROR(IF(AE$7="","",
(
SUMIFS(IF($G$4="作業時間（hh:mm）",中間処理!$G:$G,中間処理!$I:$I),中間処理!$E:$E,AE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35,中間処理!$B:$B,"予定",中間処理!$C:$C,"&gt;="&amp;$G$1,中間処理!$C:$C,"&lt;="&amp;$G$2,中間処理!$D:$D,IF($G$3="すべての作業","&lt;&gt;",$G$3)),0)
)
/IF($G$5="10aあたり",AE$8*10,1)),"")</f>
        <v/>
      </c>
      <c r="AF35" s="35" t="str">
        <f>IFERROR(IF(AF$7="","",
(
SUMIFS(IF($G$4="作業時間（hh:mm）",中間処理!$G:$G,中間処理!$I:$I),中間処理!$E:$E,AF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35,中間処理!$B:$B,"予定",中間処理!$C:$C,"&gt;="&amp;$G$1,中間処理!$C:$C,"&lt;="&amp;$G$2,中間処理!$D:$D,IF($G$3="すべての作業","&lt;&gt;",$G$3)),0)
)
/IF($G$5="10aあたり",AF$8*10,1)),"")</f>
        <v/>
      </c>
      <c r="AG35" s="35" t="str">
        <f>IFERROR(IF(AG$7="","",
(
SUMIFS(IF($G$4="作業時間（hh:mm）",中間処理!$G:$G,中間処理!$I:$I),中間処理!$E:$E,AG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35,中間処理!$B:$B,"予定",中間処理!$C:$C,"&gt;="&amp;$G$1,中間処理!$C:$C,"&lt;="&amp;$G$2,中間処理!$D:$D,IF($G$3="すべての作業","&lt;&gt;",$G$3)),0)
)
/IF($G$5="10aあたり",AG$8*10,1)),"")</f>
        <v/>
      </c>
      <c r="AH35" s="35" t="str">
        <f>IFERROR(IF(AH$7="","",
(
SUMIFS(IF($G$4="作業時間（hh:mm）",中間処理!$G:$G,中間処理!$I:$I),中間処理!$E:$E,AH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35,中間処理!$B:$B,"予定",中間処理!$C:$C,"&gt;="&amp;$G$1,中間処理!$C:$C,"&lt;="&amp;$G$2,中間処理!$D:$D,IF($G$3="すべての作業","&lt;&gt;",$G$3)),0)
)
/IF($G$5="10aあたり",AH$8*10,1)),"")</f>
        <v/>
      </c>
      <c r="AI35" s="35" t="str">
        <f>IFERROR(IF(AI$7="","",
(
SUMIFS(IF($G$4="作業時間（hh:mm）",中間処理!$G:$G,中間処理!$I:$I),中間処理!$E:$E,AI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35,中間処理!$B:$B,"予定",中間処理!$C:$C,"&gt;="&amp;$G$1,中間処理!$C:$C,"&lt;="&amp;$G$2,中間処理!$D:$D,IF($G$3="すべての作業","&lt;&gt;",$G$3)),0)
)
/IF($G$5="10aあたり",AI$8*10,1)),"")</f>
        <v/>
      </c>
      <c r="AJ35" s="35" t="str">
        <f>IFERROR(IF(AJ$7="","",
(
SUMIFS(IF($G$4="作業時間（hh:mm）",中間処理!$G:$G,中間処理!$I:$I),中間処理!$E:$E,AJ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35,中間処理!$B:$B,"予定",中間処理!$C:$C,"&gt;="&amp;$G$1,中間処理!$C:$C,"&lt;="&amp;$G$2,中間処理!$D:$D,IF($G$3="すべての作業","&lt;&gt;",$G$3)),0)
)
/IF($G$5="10aあたり",AJ$8*10,1)),"")</f>
        <v/>
      </c>
      <c r="AK35" s="35" t="str">
        <f>IFERROR(IF(AK$7="","",
(
SUMIFS(IF($G$4="作業時間（hh:mm）",中間処理!$G:$G,中間処理!$I:$I),中間処理!$E:$E,AK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35,中間処理!$B:$B,"予定",中間処理!$C:$C,"&gt;="&amp;$G$1,中間処理!$C:$C,"&lt;="&amp;$G$2,中間処理!$D:$D,IF($G$3="すべての作業","&lt;&gt;",$G$3)),0)
)
/IF($G$5="10aあたり",AK$8*10,1)),"")</f>
        <v/>
      </c>
      <c r="AL35" s="35" t="str">
        <f>IFERROR(IF(AL$7="","",
(
SUMIFS(IF($G$4="作業時間（hh:mm）",中間処理!$G:$G,中間処理!$I:$I),中間処理!$E:$E,AL$7,中間処理!$F:$F,$F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35,中間処理!$B:$B,"予定",中間処理!$C:$C,"&gt;="&amp;$G$1,中間処理!$C:$C,"&lt;="&amp;$G$2,中間処理!$D:$D,IF($G$3="すべての作業","&lt;&gt;",$G$3)),0)
)
/IF($G$5="10aあたり",AL$8*10,1)),"")</f>
        <v/>
      </c>
    </row>
    <row r="36" spans="7:38">
      <c r="G36" s="13"/>
      <c r="H36" s="22" t="str">
        <f>IF(G36="","",
IF(G$4="作業時間（hh:mm）",SUM(I36:AL36),
IF(
COUNTIFS(単価情報!C:C,F36,単価情報!B:B,"作業者",単価情報!K:K,"&gt;="&amp;G$1,単価情報!J:J,"&lt;="&amp;G$2)
+COUNTIFS(単価情報!C:C,F36,単価情報!B:B,"作業者",単価情報!K:K,"",単価情報!J:J,"&lt;="&amp;G$2)=0,
"単価設定なし",SUM(I36:AL36))))</f>
        <v/>
      </c>
      <c r="I36" s="34" t="str">
        <f>IFERROR(IF(I$7="","",
(
SUMIFS(IF($G$4="作業時間（hh:mm）",中間処理!$G:$G,中間処理!$I:$I),中間処理!$E:$E,I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36,中間処理!$B:$B,"予定",中間処理!$C:$C,"&gt;="&amp;$G$1,中間処理!$C:$C,"&lt;="&amp;$G$2,中間処理!$D:$D,IF($G$3="すべての作業","&lt;&gt;",$G$3)),0)
)
/IF($G$5="10aあたり",I$8*10,1)),"")</f>
        <v/>
      </c>
      <c r="J36" s="35" t="str">
        <f>IFERROR(IF(J$7="","",
(
SUMIFS(IF($G$4="作業時間（hh:mm）",中間処理!$G:$G,中間処理!$I:$I),中間処理!$E:$E,J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36,中間処理!$B:$B,"予定",中間処理!$C:$C,"&gt;="&amp;$G$1,中間処理!$C:$C,"&lt;="&amp;$G$2,中間処理!$D:$D,IF($G$3="すべての作業","&lt;&gt;",$G$3)),0)
)
/IF($G$5="10aあたり",J$8*10,1)),"")</f>
        <v/>
      </c>
      <c r="K36" s="35" t="str">
        <f>IFERROR(IF(K$7="","",
(
SUMIFS(IF($G$4="作業時間（hh:mm）",中間処理!$G:$G,中間処理!$I:$I),中間処理!$E:$E,K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36,中間処理!$B:$B,"予定",中間処理!$C:$C,"&gt;="&amp;$G$1,中間処理!$C:$C,"&lt;="&amp;$G$2,中間処理!$D:$D,IF($G$3="すべての作業","&lt;&gt;",$G$3)),0)
)
/IF($G$5="10aあたり",K$8*10,1)),"")</f>
        <v/>
      </c>
      <c r="L36" s="35" t="str">
        <f>IFERROR(IF(L$7="","",
(
SUMIFS(IF($G$4="作業時間（hh:mm）",中間処理!$G:$G,中間処理!$I:$I),中間処理!$E:$E,L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36,中間処理!$B:$B,"予定",中間処理!$C:$C,"&gt;="&amp;$G$1,中間処理!$C:$C,"&lt;="&amp;$G$2,中間処理!$D:$D,IF($G$3="すべての作業","&lt;&gt;",$G$3)),0)
)
/IF($G$5="10aあたり",L$8*10,1)),"")</f>
        <v/>
      </c>
      <c r="M36" s="35" t="str">
        <f>IFERROR(IF(M$7="","",
(
SUMIFS(IF($G$4="作業時間（hh:mm）",中間処理!$G:$G,中間処理!$I:$I),中間処理!$E:$E,M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36,中間処理!$B:$B,"予定",中間処理!$C:$C,"&gt;="&amp;$G$1,中間処理!$C:$C,"&lt;="&amp;$G$2,中間処理!$D:$D,IF($G$3="すべての作業","&lt;&gt;",$G$3)),0)
)
/IF($G$5="10aあたり",M$8*10,1)),"")</f>
        <v/>
      </c>
      <c r="N36" s="35" t="str">
        <f>IFERROR(IF(N$7="","",
(
SUMIFS(IF($G$4="作業時間（hh:mm）",中間処理!$G:$G,中間処理!$I:$I),中間処理!$E:$E,N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36,中間処理!$B:$B,"予定",中間処理!$C:$C,"&gt;="&amp;$G$1,中間処理!$C:$C,"&lt;="&amp;$G$2,中間処理!$D:$D,IF($G$3="すべての作業","&lt;&gt;",$G$3)),0)
)
/IF($G$5="10aあたり",N$8*10,1)),"")</f>
        <v/>
      </c>
      <c r="O36" s="35" t="str">
        <f>IFERROR(IF(O$7="","",
(
SUMIFS(IF($G$4="作業時間（hh:mm）",中間処理!$G:$G,中間処理!$I:$I),中間処理!$E:$E,O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36,中間処理!$B:$B,"予定",中間処理!$C:$C,"&gt;="&amp;$G$1,中間処理!$C:$C,"&lt;="&amp;$G$2,中間処理!$D:$D,IF($G$3="すべての作業","&lt;&gt;",$G$3)),0)
)
/IF($G$5="10aあたり",O$8*10,1)),"")</f>
        <v/>
      </c>
      <c r="P36" s="35" t="str">
        <f>IFERROR(IF(P$7="","",
(
SUMIFS(IF($G$4="作業時間（hh:mm）",中間処理!$G:$G,中間処理!$I:$I),中間処理!$E:$E,P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36,中間処理!$B:$B,"予定",中間処理!$C:$C,"&gt;="&amp;$G$1,中間処理!$C:$C,"&lt;="&amp;$G$2,中間処理!$D:$D,IF($G$3="すべての作業","&lt;&gt;",$G$3)),0)
)
/IF($G$5="10aあたり",P$8*10,1)),"")</f>
        <v/>
      </c>
      <c r="Q36" s="35" t="str">
        <f>IFERROR(IF(Q$7="","",
(
SUMIFS(IF($G$4="作業時間（hh:mm）",中間処理!$G:$G,中間処理!$I:$I),中間処理!$E:$E,Q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36,中間処理!$B:$B,"予定",中間処理!$C:$C,"&gt;="&amp;$G$1,中間処理!$C:$C,"&lt;="&amp;$G$2,中間処理!$D:$D,IF($G$3="すべての作業","&lt;&gt;",$G$3)),0)
)
/IF($G$5="10aあたり",Q$8*10,1)),"")</f>
        <v/>
      </c>
      <c r="R36" s="35" t="str">
        <f>IFERROR(IF(R$7="","",
(
SUMIFS(IF($G$4="作業時間（hh:mm）",中間処理!$G:$G,中間処理!$I:$I),中間処理!$E:$E,R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36,中間処理!$B:$B,"予定",中間処理!$C:$C,"&gt;="&amp;$G$1,中間処理!$C:$C,"&lt;="&amp;$G$2,中間処理!$D:$D,IF($G$3="すべての作業","&lt;&gt;",$G$3)),0)
)
/IF($G$5="10aあたり",R$8*10,1)),"")</f>
        <v/>
      </c>
      <c r="S36" s="35" t="str">
        <f>IFERROR(IF(S$7="","",
(
SUMIFS(IF($G$4="作業時間（hh:mm）",中間処理!$G:$G,中間処理!$I:$I),中間処理!$E:$E,S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36,中間処理!$B:$B,"予定",中間処理!$C:$C,"&gt;="&amp;$G$1,中間処理!$C:$C,"&lt;="&amp;$G$2,中間処理!$D:$D,IF($G$3="すべての作業","&lt;&gt;",$G$3)),0)
)
/IF($G$5="10aあたり",S$8*10,1)),"")</f>
        <v/>
      </c>
      <c r="T36" s="35" t="str">
        <f>IFERROR(IF(T$7="","",
(
SUMIFS(IF($G$4="作業時間（hh:mm）",中間処理!$G:$G,中間処理!$I:$I),中間処理!$E:$E,T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36,中間処理!$B:$B,"予定",中間処理!$C:$C,"&gt;="&amp;$G$1,中間処理!$C:$C,"&lt;="&amp;$G$2,中間処理!$D:$D,IF($G$3="すべての作業","&lt;&gt;",$G$3)),0)
)
/IF($G$5="10aあたり",T$8*10,1)),"")</f>
        <v/>
      </c>
      <c r="U36" s="35" t="str">
        <f>IFERROR(IF(U$7="","",
(
SUMIFS(IF($G$4="作業時間（hh:mm）",中間処理!$G:$G,中間処理!$I:$I),中間処理!$E:$E,U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36,中間処理!$B:$B,"予定",中間処理!$C:$C,"&gt;="&amp;$G$1,中間処理!$C:$C,"&lt;="&amp;$G$2,中間処理!$D:$D,IF($G$3="すべての作業","&lt;&gt;",$G$3)),0)
)
/IF($G$5="10aあたり",U$8*10,1)),"")</f>
        <v/>
      </c>
      <c r="V36" s="35" t="str">
        <f>IFERROR(IF(V$7="","",
(
SUMIFS(IF($G$4="作業時間（hh:mm）",中間処理!$G:$G,中間処理!$I:$I),中間処理!$E:$E,V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36,中間処理!$B:$B,"予定",中間処理!$C:$C,"&gt;="&amp;$G$1,中間処理!$C:$C,"&lt;="&amp;$G$2,中間処理!$D:$D,IF($G$3="すべての作業","&lt;&gt;",$G$3)),0)
)
/IF($G$5="10aあたり",V$8*10,1)),"")</f>
        <v/>
      </c>
      <c r="W36" s="35" t="str">
        <f>IFERROR(IF(W$7="","",
(
SUMIFS(IF($G$4="作業時間（hh:mm）",中間処理!$G:$G,中間処理!$I:$I),中間処理!$E:$E,W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36,中間処理!$B:$B,"予定",中間処理!$C:$C,"&gt;="&amp;$G$1,中間処理!$C:$C,"&lt;="&amp;$G$2,中間処理!$D:$D,IF($G$3="すべての作業","&lt;&gt;",$G$3)),0)
)
/IF($G$5="10aあたり",W$8*10,1)),"")</f>
        <v/>
      </c>
      <c r="X36" s="35" t="str">
        <f>IFERROR(IF(X$7="","",
(
SUMIFS(IF($G$4="作業時間（hh:mm）",中間処理!$G:$G,中間処理!$I:$I),中間処理!$E:$E,X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36,中間処理!$B:$B,"予定",中間処理!$C:$C,"&gt;="&amp;$G$1,中間処理!$C:$C,"&lt;="&amp;$G$2,中間処理!$D:$D,IF($G$3="すべての作業","&lt;&gt;",$G$3)),0)
)
/IF($G$5="10aあたり",X$8*10,1)),"")</f>
        <v/>
      </c>
      <c r="Y36" s="35" t="str">
        <f>IFERROR(IF(Y$7="","",
(
SUMIFS(IF($G$4="作業時間（hh:mm）",中間処理!$G:$G,中間処理!$I:$I),中間処理!$E:$E,Y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36,中間処理!$B:$B,"予定",中間処理!$C:$C,"&gt;="&amp;$G$1,中間処理!$C:$C,"&lt;="&amp;$G$2,中間処理!$D:$D,IF($G$3="すべての作業","&lt;&gt;",$G$3)),0)
)
/IF($G$5="10aあたり",Y$8*10,1)),"")</f>
        <v/>
      </c>
      <c r="Z36" s="35" t="str">
        <f>IFERROR(IF(Z$7="","",
(
SUMIFS(IF($G$4="作業時間（hh:mm）",中間処理!$G:$G,中間処理!$I:$I),中間処理!$E:$E,Z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36,中間処理!$B:$B,"予定",中間処理!$C:$C,"&gt;="&amp;$G$1,中間処理!$C:$C,"&lt;="&amp;$G$2,中間処理!$D:$D,IF($G$3="すべての作業","&lt;&gt;",$G$3)),0)
)
/IF($G$5="10aあたり",Z$8*10,1)),"")</f>
        <v/>
      </c>
      <c r="AA36" s="35" t="str">
        <f>IFERROR(IF(AA$7="","",
(
SUMIFS(IF($G$4="作業時間（hh:mm）",中間処理!$G:$G,中間処理!$I:$I),中間処理!$E:$E,AA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36,中間処理!$B:$B,"予定",中間処理!$C:$C,"&gt;="&amp;$G$1,中間処理!$C:$C,"&lt;="&amp;$G$2,中間処理!$D:$D,IF($G$3="すべての作業","&lt;&gt;",$G$3)),0)
)
/IF($G$5="10aあたり",AA$8*10,1)),"")</f>
        <v/>
      </c>
      <c r="AB36" s="35" t="str">
        <f>IFERROR(IF(AB$7="","",
(
SUMIFS(IF($G$4="作業時間（hh:mm）",中間処理!$G:$G,中間処理!$I:$I),中間処理!$E:$E,AB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36,中間処理!$B:$B,"予定",中間処理!$C:$C,"&gt;="&amp;$G$1,中間処理!$C:$C,"&lt;="&amp;$G$2,中間処理!$D:$D,IF($G$3="すべての作業","&lt;&gt;",$G$3)),0)
)
/IF($G$5="10aあたり",AB$8*10,1)),"")</f>
        <v/>
      </c>
      <c r="AC36" s="35" t="str">
        <f>IFERROR(IF(AC$7="","",
(
SUMIFS(IF($G$4="作業時間（hh:mm）",中間処理!$G:$G,中間処理!$I:$I),中間処理!$E:$E,AC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36,中間処理!$B:$B,"予定",中間処理!$C:$C,"&gt;="&amp;$G$1,中間処理!$C:$C,"&lt;="&amp;$G$2,中間処理!$D:$D,IF($G$3="すべての作業","&lt;&gt;",$G$3)),0)
)
/IF($G$5="10aあたり",AC$8*10,1)),"")</f>
        <v/>
      </c>
      <c r="AD36" s="35" t="str">
        <f>IFERROR(IF(AD$7="","",
(
SUMIFS(IF($G$4="作業時間（hh:mm）",中間処理!$G:$G,中間処理!$I:$I),中間処理!$E:$E,AD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36,中間処理!$B:$B,"予定",中間処理!$C:$C,"&gt;="&amp;$G$1,中間処理!$C:$C,"&lt;="&amp;$G$2,中間処理!$D:$D,IF($G$3="すべての作業","&lt;&gt;",$G$3)),0)
)
/IF($G$5="10aあたり",AD$8*10,1)),"")</f>
        <v/>
      </c>
      <c r="AE36" s="35" t="str">
        <f>IFERROR(IF(AE$7="","",
(
SUMIFS(IF($G$4="作業時間（hh:mm）",中間処理!$G:$G,中間処理!$I:$I),中間処理!$E:$E,AE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36,中間処理!$B:$B,"予定",中間処理!$C:$C,"&gt;="&amp;$G$1,中間処理!$C:$C,"&lt;="&amp;$G$2,中間処理!$D:$D,IF($G$3="すべての作業","&lt;&gt;",$G$3)),0)
)
/IF($G$5="10aあたり",AE$8*10,1)),"")</f>
        <v/>
      </c>
      <c r="AF36" s="35" t="str">
        <f>IFERROR(IF(AF$7="","",
(
SUMIFS(IF($G$4="作業時間（hh:mm）",中間処理!$G:$G,中間処理!$I:$I),中間処理!$E:$E,AF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36,中間処理!$B:$B,"予定",中間処理!$C:$C,"&gt;="&amp;$G$1,中間処理!$C:$C,"&lt;="&amp;$G$2,中間処理!$D:$D,IF($G$3="すべての作業","&lt;&gt;",$G$3)),0)
)
/IF($G$5="10aあたり",AF$8*10,1)),"")</f>
        <v/>
      </c>
      <c r="AG36" s="35" t="str">
        <f>IFERROR(IF(AG$7="","",
(
SUMIFS(IF($G$4="作業時間（hh:mm）",中間処理!$G:$G,中間処理!$I:$I),中間処理!$E:$E,AG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36,中間処理!$B:$B,"予定",中間処理!$C:$C,"&gt;="&amp;$G$1,中間処理!$C:$C,"&lt;="&amp;$G$2,中間処理!$D:$D,IF($G$3="すべての作業","&lt;&gt;",$G$3)),0)
)
/IF($G$5="10aあたり",AG$8*10,1)),"")</f>
        <v/>
      </c>
      <c r="AH36" s="35" t="str">
        <f>IFERROR(IF(AH$7="","",
(
SUMIFS(IF($G$4="作業時間（hh:mm）",中間処理!$G:$G,中間処理!$I:$I),中間処理!$E:$E,AH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36,中間処理!$B:$B,"予定",中間処理!$C:$C,"&gt;="&amp;$G$1,中間処理!$C:$C,"&lt;="&amp;$G$2,中間処理!$D:$D,IF($G$3="すべての作業","&lt;&gt;",$G$3)),0)
)
/IF($G$5="10aあたり",AH$8*10,1)),"")</f>
        <v/>
      </c>
      <c r="AI36" s="35" t="str">
        <f>IFERROR(IF(AI$7="","",
(
SUMIFS(IF($G$4="作業時間（hh:mm）",中間処理!$G:$G,中間処理!$I:$I),中間処理!$E:$E,AI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36,中間処理!$B:$B,"予定",中間処理!$C:$C,"&gt;="&amp;$G$1,中間処理!$C:$C,"&lt;="&amp;$G$2,中間処理!$D:$D,IF($G$3="すべての作業","&lt;&gt;",$G$3)),0)
)
/IF($G$5="10aあたり",AI$8*10,1)),"")</f>
        <v/>
      </c>
      <c r="AJ36" s="35" t="str">
        <f>IFERROR(IF(AJ$7="","",
(
SUMIFS(IF($G$4="作業時間（hh:mm）",中間処理!$G:$G,中間処理!$I:$I),中間処理!$E:$E,AJ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36,中間処理!$B:$B,"予定",中間処理!$C:$C,"&gt;="&amp;$G$1,中間処理!$C:$C,"&lt;="&amp;$G$2,中間処理!$D:$D,IF($G$3="すべての作業","&lt;&gt;",$G$3)),0)
)
/IF($G$5="10aあたり",AJ$8*10,1)),"")</f>
        <v/>
      </c>
      <c r="AK36" s="35" t="str">
        <f>IFERROR(IF(AK$7="","",
(
SUMIFS(IF($G$4="作業時間（hh:mm）",中間処理!$G:$G,中間処理!$I:$I),中間処理!$E:$E,AK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36,中間処理!$B:$B,"予定",中間処理!$C:$C,"&gt;="&amp;$G$1,中間処理!$C:$C,"&lt;="&amp;$G$2,中間処理!$D:$D,IF($G$3="すべての作業","&lt;&gt;",$G$3)),0)
)
/IF($G$5="10aあたり",AK$8*10,1)),"")</f>
        <v/>
      </c>
      <c r="AL36" s="35" t="str">
        <f>IFERROR(IF(AL$7="","",
(
SUMIFS(IF($G$4="作業時間（hh:mm）",中間処理!$G:$G,中間処理!$I:$I),中間処理!$E:$E,AL$7,中間処理!$F:$F,$F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36,中間処理!$B:$B,"予定",中間処理!$C:$C,"&gt;="&amp;$G$1,中間処理!$C:$C,"&lt;="&amp;$G$2,中間処理!$D:$D,IF($G$3="すべての作業","&lt;&gt;",$G$3)),0)
)
/IF($G$5="10aあたり",AL$8*10,1)),"")</f>
        <v/>
      </c>
    </row>
    <row r="37" spans="7:38">
      <c r="G37" s="13"/>
      <c r="H37" s="22" t="str">
        <f>IF(G37="","",
IF(G$4="作業時間（hh:mm）",SUM(I37:AL37),
IF(
COUNTIFS(単価情報!C:C,F37,単価情報!B:B,"作業者",単価情報!K:K,"&gt;="&amp;G$1,単価情報!J:J,"&lt;="&amp;G$2)
+COUNTIFS(単価情報!C:C,F37,単価情報!B:B,"作業者",単価情報!K:K,"",単価情報!J:J,"&lt;="&amp;G$2)=0,
"単価設定なし",SUM(I37:AL37))))</f>
        <v/>
      </c>
      <c r="I37" s="34" t="str">
        <f>IFERROR(IF(I$7="","",
(
SUMIFS(IF($G$4="作業時間（hh:mm）",中間処理!$G:$G,中間処理!$I:$I),中間処理!$E:$E,I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37,中間処理!$B:$B,"予定",中間処理!$C:$C,"&gt;="&amp;$G$1,中間処理!$C:$C,"&lt;="&amp;$G$2,中間処理!$D:$D,IF($G$3="すべての作業","&lt;&gt;",$G$3)),0)
)
/IF($G$5="10aあたり",I$8*10,1)),"")</f>
        <v/>
      </c>
      <c r="J37" s="35" t="str">
        <f>IFERROR(IF(J$7="","",
(
SUMIFS(IF($G$4="作業時間（hh:mm）",中間処理!$G:$G,中間処理!$I:$I),中間処理!$E:$E,J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37,中間処理!$B:$B,"予定",中間処理!$C:$C,"&gt;="&amp;$G$1,中間処理!$C:$C,"&lt;="&amp;$G$2,中間処理!$D:$D,IF($G$3="すべての作業","&lt;&gt;",$G$3)),0)
)
/IF($G$5="10aあたり",J$8*10,1)),"")</f>
        <v/>
      </c>
      <c r="K37" s="35" t="str">
        <f>IFERROR(IF(K$7="","",
(
SUMIFS(IF($G$4="作業時間（hh:mm）",中間処理!$G:$G,中間処理!$I:$I),中間処理!$E:$E,K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37,中間処理!$B:$B,"予定",中間処理!$C:$C,"&gt;="&amp;$G$1,中間処理!$C:$C,"&lt;="&amp;$G$2,中間処理!$D:$D,IF($G$3="すべての作業","&lt;&gt;",$G$3)),0)
)
/IF($G$5="10aあたり",K$8*10,1)),"")</f>
        <v/>
      </c>
      <c r="L37" s="35" t="str">
        <f>IFERROR(IF(L$7="","",
(
SUMIFS(IF($G$4="作業時間（hh:mm）",中間処理!$G:$G,中間処理!$I:$I),中間処理!$E:$E,L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37,中間処理!$B:$B,"予定",中間処理!$C:$C,"&gt;="&amp;$G$1,中間処理!$C:$C,"&lt;="&amp;$G$2,中間処理!$D:$D,IF($G$3="すべての作業","&lt;&gt;",$G$3)),0)
)
/IF($G$5="10aあたり",L$8*10,1)),"")</f>
        <v/>
      </c>
      <c r="M37" s="35" t="str">
        <f>IFERROR(IF(M$7="","",
(
SUMIFS(IF($G$4="作業時間（hh:mm）",中間処理!$G:$G,中間処理!$I:$I),中間処理!$E:$E,M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37,中間処理!$B:$B,"予定",中間処理!$C:$C,"&gt;="&amp;$G$1,中間処理!$C:$C,"&lt;="&amp;$G$2,中間処理!$D:$D,IF($G$3="すべての作業","&lt;&gt;",$G$3)),0)
)
/IF($G$5="10aあたり",M$8*10,1)),"")</f>
        <v/>
      </c>
      <c r="N37" s="35" t="str">
        <f>IFERROR(IF(N$7="","",
(
SUMIFS(IF($G$4="作業時間（hh:mm）",中間処理!$G:$G,中間処理!$I:$I),中間処理!$E:$E,N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37,中間処理!$B:$B,"予定",中間処理!$C:$C,"&gt;="&amp;$G$1,中間処理!$C:$C,"&lt;="&amp;$G$2,中間処理!$D:$D,IF($G$3="すべての作業","&lt;&gt;",$G$3)),0)
)
/IF($G$5="10aあたり",N$8*10,1)),"")</f>
        <v/>
      </c>
      <c r="O37" s="35" t="str">
        <f>IFERROR(IF(O$7="","",
(
SUMIFS(IF($G$4="作業時間（hh:mm）",中間処理!$G:$G,中間処理!$I:$I),中間処理!$E:$E,O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37,中間処理!$B:$B,"予定",中間処理!$C:$C,"&gt;="&amp;$G$1,中間処理!$C:$C,"&lt;="&amp;$G$2,中間処理!$D:$D,IF($G$3="すべての作業","&lt;&gt;",$G$3)),0)
)
/IF($G$5="10aあたり",O$8*10,1)),"")</f>
        <v/>
      </c>
      <c r="P37" s="35" t="str">
        <f>IFERROR(IF(P$7="","",
(
SUMIFS(IF($G$4="作業時間（hh:mm）",中間処理!$G:$G,中間処理!$I:$I),中間処理!$E:$E,P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37,中間処理!$B:$B,"予定",中間処理!$C:$C,"&gt;="&amp;$G$1,中間処理!$C:$C,"&lt;="&amp;$G$2,中間処理!$D:$D,IF($G$3="すべての作業","&lt;&gt;",$G$3)),0)
)
/IF($G$5="10aあたり",P$8*10,1)),"")</f>
        <v/>
      </c>
      <c r="Q37" s="35" t="str">
        <f>IFERROR(IF(Q$7="","",
(
SUMIFS(IF($G$4="作業時間（hh:mm）",中間処理!$G:$G,中間処理!$I:$I),中間処理!$E:$E,Q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37,中間処理!$B:$B,"予定",中間処理!$C:$C,"&gt;="&amp;$G$1,中間処理!$C:$C,"&lt;="&amp;$G$2,中間処理!$D:$D,IF($G$3="すべての作業","&lt;&gt;",$G$3)),0)
)
/IF($G$5="10aあたり",Q$8*10,1)),"")</f>
        <v/>
      </c>
      <c r="R37" s="35" t="str">
        <f>IFERROR(IF(R$7="","",
(
SUMIFS(IF($G$4="作業時間（hh:mm）",中間処理!$G:$G,中間処理!$I:$I),中間処理!$E:$E,R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37,中間処理!$B:$B,"予定",中間処理!$C:$C,"&gt;="&amp;$G$1,中間処理!$C:$C,"&lt;="&amp;$G$2,中間処理!$D:$D,IF($G$3="すべての作業","&lt;&gt;",$G$3)),0)
)
/IF($G$5="10aあたり",R$8*10,1)),"")</f>
        <v/>
      </c>
      <c r="S37" s="35" t="str">
        <f>IFERROR(IF(S$7="","",
(
SUMIFS(IF($G$4="作業時間（hh:mm）",中間処理!$G:$G,中間処理!$I:$I),中間処理!$E:$E,S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37,中間処理!$B:$B,"予定",中間処理!$C:$C,"&gt;="&amp;$G$1,中間処理!$C:$C,"&lt;="&amp;$G$2,中間処理!$D:$D,IF($G$3="すべての作業","&lt;&gt;",$G$3)),0)
)
/IF($G$5="10aあたり",S$8*10,1)),"")</f>
        <v/>
      </c>
      <c r="T37" s="35" t="str">
        <f>IFERROR(IF(T$7="","",
(
SUMIFS(IF($G$4="作業時間（hh:mm）",中間処理!$G:$G,中間処理!$I:$I),中間処理!$E:$E,T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37,中間処理!$B:$B,"予定",中間処理!$C:$C,"&gt;="&amp;$G$1,中間処理!$C:$C,"&lt;="&amp;$G$2,中間処理!$D:$D,IF($G$3="すべての作業","&lt;&gt;",$G$3)),0)
)
/IF($G$5="10aあたり",T$8*10,1)),"")</f>
        <v/>
      </c>
      <c r="U37" s="35" t="str">
        <f>IFERROR(IF(U$7="","",
(
SUMIFS(IF($G$4="作業時間（hh:mm）",中間処理!$G:$G,中間処理!$I:$I),中間処理!$E:$E,U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37,中間処理!$B:$B,"予定",中間処理!$C:$C,"&gt;="&amp;$G$1,中間処理!$C:$C,"&lt;="&amp;$G$2,中間処理!$D:$D,IF($G$3="すべての作業","&lt;&gt;",$G$3)),0)
)
/IF($G$5="10aあたり",U$8*10,1)),"")</f>
        <v/>
      </c>
      <c r="V37" s="35" t="str">
        <f>IFERROR(IF(V$7="","",
(
SUMIFS(IF($G$4="作業時間（hh:mm）",中間処理!$G:$G,中間処理!$I:$I),中間処理!$E:$E,V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37,中間処理!$B:$B,"予定",中間処理!$C:$C,"&gt;="&amp;$G$1,中間処理!$C:$C,"&lt;="&amp;$G$2,中間処理!$D:$D,IF($G$3="すべての作業","&lt;&gt;",$G$3)),0)
)
/IF($G$5="10aあたり",V$8*10,1)),"")</f>
        <v/>
      </c>
      <c r="W37" s="35" t="str">
        <f>IFERROR(IF(W$7="","",
(
SUMIFS(IF($G$4="作業時間（hh:mm）",中間処理!$G:$G,中間処理!$I:$I),中間処理!$E:$E,W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37,中間処理!$B:$B,"予定",中間処理!$C:$C,"&gt;="&amp;$G$1,中間処理!$C:$C,"&lt;="&amp;$G$2,中間処理!$D:$D,IF($G$3="すべての作業","&lt;&gt;",$G$3)),0)
)
/IF($G$5="10aあたり",W$8*10,1)),"")</f>
        <v/>
      </c>
      <c r="X37" s="35" t="str">
        <f>IFERROR(IF(X$7="","",
(
SUMIFS(IF($G$4="作業時間（hh:mm）",中間処理!$G:$G,中間処理!$I:$I),中間処理!$E:$E,X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37,中間処理!$B:$B,"予定",中間処理!$C:$C,"&gt;="&amp;$G$1,中間処理!$C:$C,"&lt;="&amp;$G$2,中間処理!$D:$D,IF($G$3="すべての作業","&lt;&gt;",$G$3)),0)
)
/IF($G$5="10aあたり",X$8*10,1)),"")</f>
        <v/>
      </c>
      <c r="Y37" s="35" t="str">
        <f>IFERROR(IF(Y$7="","",
(
SUMIFS(IF($G$4="作業時間（hh:mm）",中間処理!$G:$G,中間処理!$I:$I),中間処理!$E:$E,Y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37,中間処理!$B:$B,"予定",中間処理!$C:$C,"&gt;="&amp;$G$1,中間処理!$C:$C,"&lt;="&amp;$G$2,中間処理!$D:$D,IF($G$3="すべての作業","&lt;&gt;",$G$3)),0)
)
/IF($G$5="10aあたり",Y$8*10,1)),"")</f>
        <v/>
      </c>
      <c r="Z37" s="35" t="str">
        <f>IFERROR(IF(Z$7="","",
(
SUMIFS(IF($G$4="作業時間（hh:mm）",中間処理!$G:$G,中間処理!$I:$I),中間処理!$E:$E,Z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37,中間処理!$B:$B,"予定",中間処理!$C:$C,"&gt;="&amp;$G$1,中間処理!$C:$C,"&lt;="&amp;$G$2,中間処理!$D:$D,IF($G$3="すべての作業","&lt;&gt;",$G$3)),0)
)
/IF($G$5="10aあたり",Z$8*10,1)),"")</f>
        <v/>
      </c>
      <c r="AA37" s="35" t="str">
        <f>IFERROR(IF(AA$7="","",
(
SUMIFS(IF($G$4="作業時間（hh:mm）",中間処理!$G:$G,中間処理!$I:$I),中間処理!$E:$E,AA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37,中間処理!$B:$B,"予定",中間処理!$C:$C,"&gt;="&amp;$G$1,中間処理!$C:$C,"&lt;="&amp;$G$2,中間処理!$D:$D,IF($G$3="すべての作業","&lt;&gt;",$G$3)),0)
)
/IF($G$5="10aあたり",AA$8*10,1)),"")</f>
        <v/>
      </c>
      <c r="AB37" s="35" t="str">
        <f>IFERROR(IF(AB$7="","",
(
SUMIFS(IF($G$4="作業時間（hh:mm）",中間処理!$G:$G,中間処理!$I:$I),中間処理!$E:$E,AB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37,中間処理!$B:$B,"予定",中間処理!$C:$C,"&gt;="&amp;$G$1,中間処理!$C:$C,"&lt;="&amp;$G$2,中間処理!$D:$D,IF($G$3="すべての作業","&lt;&gt;",$G$3)),0)
)
/IF($G$5="10aあたり",AB$8*10,1)),"")</f>
        <v/>
      </c>
      <c r="AC37" s="35" t="str">
        <f>IFERROR(IF(AC$7="","",
(
SUMIFS(IF($G$4="作業時間（hh:mm）",中間処理!$G:$G,中間処理!$I:$I),中間処理!$E:$E,AC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37,中間処理!$B:$B,"予定",中間処理!$C:$C,"&gt;="&amp;$G$1,中間処理!$C:$C,"&lt;="&amp;$G$2,中間処理!$D:$D,IF($G$3="すべての作業","&lt;&gt;",$G$3)),0)
)
/IF($G$5="10aあたり",AC$8*10,1)),"")</f>
        <v/>
      </c>
      <c r="AD37" s="35" t="str">
        <f>IFERROR(IF(AD$7="","",
(
SUMIFS(IF($G$4="作業時間（hh:mm）",中間処理!$G:$G,中間処理!$I:$I),中間処理!$E:$E,AD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37,中間処理!$B:$B,"予定",中間処理!$C:$C,"&gt;="&amp;$G$1,中間処理!$C:$C,"&lt;="&amp;$G$2,中間処理!$D:$D,IF($G$3="すべての作業","&lt;&gt;",$G$3)),0)
)
/IF($G$5="10aあたり",AD$8*10,1)),"")</f>
        <v/>
      </c>
      <c r="AE37" s="35" t="str">
        <f>IFERROR(IF(AE$7="","",
(
SUMIFS(IF($G$4="作業時間（hh:mm）",中間処理!$G:$G,中間処理!$I:$I),中間処理!$E:$E,AE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37,中間処理!$B:$B,"予定",中間処理!$C:$C,"&gt;="&amp;$G$1,中間処理!$C:$C,"&lt;="&amp;$G$2,中間処理!$D:$D,IF($G$3="すべての作業","&lt;&gt;",$G$3)),0)
)
/IF($G$5="10aあたり",AE$8*10,1)),"")</f>
        <v/>
      </c>
      <c r="AF37" s="35" t="str">
        <f>IFERROR(IF(AF$7="","",
(
SUMIFS(IF($G$4="作業時間（hh:mm）",中間処理!$G:$G,中間処理!$I:$I),中間処理!$E:$E,AF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37,中間処理!$B:$B,"予定",中間処理!$C:$C,"&gt;="&amp;$G$1,中間処理!$C:$C,"&lt;="&amp;$G$2,中間処理!$D:$D,IF($G$3="すべての作業","&lt;&gt;",$G$3)),0)
)
/IF($G$5="10aあたり",AF$8*10,1)),"")</f>
        <v/>
      </c>
      <c r="AG37" s="35" t="str">
        <f>IFERROR(IF(AG$7="","",
(
SUMIFS(IF($G$4="作業時間（hh:mm）",中間処理!$G:$G,中間処理!$I:$I),中間処理!$E:$E,AG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37,中間処理!$B:$B,"予定",中間処理!$C:$C,"&gt;="&amp;$G$1,中間処理!$C:$C,"&lt;="&amp;$G$2,中間処理!$D:$D,IF($G$3="すべての作業","&lt;&gt;",$G$3)),0)
)
/IF($G$5="10aあたり",AG$8*10,1)),"")</f>
        <v/>
      </c>
      <c r="AH37" s="35" t="str">
        <f>IFERROR(IF(AH$7="","",
(
SUMIFS(IF($G$4="作業時間（hh:mm）",中間処理!$G:$G,中間処理!$I:$I),中間処理!$E:$E,AH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37,中間処理!$B:$B,"予定",中間処理!$C:$C,"&gt;="&amp;$G$1,中間処理!$C:$C,"&lt;="&amp;$G$2,中間処理!$D:$D,IF($G$3="すべての作業","&lt;&gt;",$G$3)),0)
)
/IF($G$5="10aあたり",AH$8*10,1)),"")</f>
        <v/>
      </c>
      <c r="AI37" s="35" t="str">
        <f>IFERROR(IF(AI$7="","",
(
SUMIFS(IF($G$4="作業時間（hh:mm）",中間処理!$G:$G,中間処理!$I:$I),中間処理!$E:$E,AI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37,中間処理!$B:$B,"予定",中間処理!$C:$C,"&gt;="&amp;$G$1,中間処理!$C:$C,"&lt;="&amp;$G$2,中間処理!$D:$D,IF($G$3="すべての作業","&lt;&gt;",$G$3)),0)
)
/IF($G$5="10aあたり",AI$8*10,1)),"")</f>
        <v/>
      </c>
      <c r="AJ37" s="35" t="str">
        <f>IFERROR(IF(AJ$7="","",
(
SUMIFS(IF($G$4="作業時間（hh:mm）",中間処理!$G:$G,中間処理!$I:$I),中間処理!$E:$E,AJ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37,中間処理!$B:$B,"予定",中間処理!$C:$C,"&gt;="&amp;$G$1,中間処理!$C:$C,"&lt;="&amp;$G$2,中間処理!$D:$D,IF($G$3="すべての作業","&lt;&gt;",$G$3)),0)
)
/IF($G$5="10aあたり",AJ$8*10,1)),"")</f>
        <v/>
      </c>
      <c r="AK37" s="35" t="str">
        <f>IFERROR(IF(AK$7="","",
(
SUMIFS(IF($G$4="作業時間（hh:mm）",中間処理!$G:$G,中間処理!$I:$I),中間処理!$E:$E,AK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37,中間処理!$B:$B,"予定",中間処理!$C:$C,"&gt;="&amp;$G$1,中間処理!$C:$C,"&lt;="&amp;$G$2,中間処理!$D:$D,IF($G$3="すべての作業","&lt;&gt;",$G$3)),0)
)
/IF($G$5="10aあたり",AK$8*10,1)),"")</f>
        <v/>
      </c>
      <c r="AL37" s="35" t="str">
        <f>IFERROR(IF(AL$7="","",
(
SUMIFS(IF($G$4="作業時間（hh:mm）",中間処理!$G:$G,中間処理!$I:$I),中間処理!$E:$E,AL$7,中間処理!$F:$F,$F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37,中間処理!$B:$B,"予定",中間処理!$C:$C,"&gt;="&amp;$G$1,中間処理!$C:$C,"&lt;="&amp;$G$2,中間処理!$D:$D,IF($G$3="すべての作業","&lt;&gt;",$G$3)),0)
)
/IF($G$5="10aあたり",AL$8*10,1)),"")</f>
        <v/>
      </c>
    </row>
    <row r="38" spans="7:38">
      <c r="G38" s="13"/>
      <c r="H38" s="22" t="str">
        <f>IF(G38="","",
IF(G$4="作業時間（hh:mm）",SUM(I38:AL38),
IF(
COUNTIFS(単価情報!C:C,F38,単価情報!B:B,"作業者",単価情報!K:K,"&gt;="&amp;G$1,単価情報!J:J,"&lt;="&amp;G$2)
+COUNTIFS(単価情報!C:C,F38,単価情報!B:B,"作業者",単価情報!K:K,"",単価情報!J:J,"&lt;="&amp;G$2)=0,
"単価設定なし",SUM(I38:AL38))))</f>
        <v/>
      </c>
      <c r="I38" s="34" t="str">
        <f>IFERROR(IF(I$7="","",
(
SUMIFS(IF($G$4="作業時間（hh:mm）",中間処理!$G:$G,中間処理!$I:$I),中間処理!$E:$E,I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38,中間処理!$B:$B,"予定",中間処理!$C:$C,"&gt;="&amp;$G$1,中間処理!$C:$C,"&lt;="&amp;$G$2,中間処理!$D:$D,IF($G$3="すべての作業","&lt;&gt;",$G$3)),0)
)
/IF($G$5="10aあたり",I$8*10,1)),"")</f>
        <v/>
      </c>
      <c r="J38" s="35" t="str">
        <f>IFERROR(IF(J$7="","",
(
SUMIFS(IF($G$4="作業時間（hh:mm）",中間処理!$G:$G,中間処理!$I:$I),中間処理!$E:$E,J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38,中間処理!$B:$B,"予定",中間処理!$C:$C,"&gt;="&amp;$G$1,中間処理!$C:$C,"&lt;="&amp;$G$2,中間処理!$D:$D,IF($G$3="すべての作業","&lt;&gt;",$G$3)),0)
)
/IF($G$5="10aあたり",J$8*10,1)),"")</f>
        <v/>
      </c>
      <c r="K38" s="35" t="str">
        <f>IFERROR(IF(K$7="","",
(
SUMIFS(IF($G$4="作業時間（hh:mm）",中間処理!$G:$G,中間処理!$I:$I),中間処理!$E:$E,K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38,中間処理!$B:$B,"予定",中間処理!$C:$C,"&gt;="&amp;$G$1,中間処理!$C:$C,"&lt;="&amp;$G$2,中間処理!$D:$D,IF($G$3="すべての作業","&lt;&gt;",$G$3)),0)
)
/IF($G$5="10aあたり",K$8*10,1)),"")</f>
        <v/>
      </c>
      <c r="L38" s="35" t="str">
        <f>IFERROR(IF(L$7="","",
(
SUMIFS(IF($G$4="作業時間（hh:mm）",中間処理!$G:$G,中間処理!$I:$I),中間処理!$E:$E,L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38,中間処理!$B:$B,"予定",中間処理!$C:$C,"&gt;="&amp;$G$1,中間処理!$C:$C,"&lt;="&amp;$G$2,中間処理!$D:$D,IF($G$3="すべての作業","&lt;&gt;",$G$3)),0)
)
/IF($G$5="10aあたり",L$8*10,1)),"")</f>
        <v/>
      </c>
      <c r="M38" s="35" t="str">
        <f>IFERROR(IF(M$7="","",
(
SUMIFS(IF($G$4="作業時間（hh:mm）",中間処理!$G:$G,中間処理!$I:$I),中間処理!$E:$E,M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38,中間処理!$B:$B,"予定",中間処理!$C:$C,"&gt;="&amp;$G$1,中間処理!$C:$C,"&lt;="&amp;$G$2,中間処理!$D:$D,IF($G$3="すべての作業","&lt;&gt;",$G$3)),0)
)
/IF($G$5="10aあたり",M$8*10,1)),"")</f>
        <v/>
      </c>
      <c r="N38" s="35" t="str">
        <f>IFERROR(IF(N$7="","",
(
SUMIFS(IF($G$4="作業時間（hh:mm）",中間処理!$G:$G,中間処理!$I:$I),中間処理!$E:$E,N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38,中間処理!$B:$B,"予定",中間処理!$C:$C,"&gt;="&amp;$G$1,中間処理!$C:$C,"&lt;="&amp;$G$2,中間処理!$D:$D,IF($G$3="すべての作業","&lt;&gt;",$G$3)),0)
)
/IF($G$5="10aあたり",N$8*10,1)),"")</f>
        <v/>
      </c>
      <c r="O38" s="35" t="str">
        <f>IFERROR(IF(O$7="","",
(
SUMIFS(IF($G$4="作業時間（hh:mm）",中間処理!$G:$G,中間処理!$I:$I),中間処理!$E:$E,O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38,中間処理!$B:$B,"予定",中間処理!$C:$C,"&gt;="&amp;$G$1,中間処理!$C:$C,"&lt;="&amp;$G$2,中間処理!$D:$D,IF($G$3="すべての作業","&lt;&gt;",$G$3)),0)
)
/IF($G$5="10aあたり",O$8*10,1)),"")</f>
        <v/>
      </c>
      <c r="P38" s="35" t="str">
        <f>IFERROR(IF(P$7="","",
(
SUMIFS(IF($G$4="作業時間（hh:mm）",中間処理!$G:$G,中間処理!$I:$I),中間処理!$E:$E,P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38,中間処理!$B:$B,"予定",中間処理!$C:$C,"&gt;="&amp;$G$1,中間処理!$C:$C,"&lt;="&amp;$G$2,中間処理!$D:$D,IF($G$3="すべての作業","&lt;&gt;",$G$3)),0)
)
/IF($G$5="10aあたり",P$8*10,1)),"")</f>
        <v/>
      </c>
      <c r="Q38" s="35" t="str">
        <f>IFERROR(IF(Q$7="","",
(
SUMIFS(IF($G$4="作業時間（hh:mm）",中間処理!$G:$G,中間処理!$I:$I),中間処理!$E:$E,Q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38,中間処理!$B:$B,"予定",中間処理!$C:$C,"&gt;="&amp;$G$1,中間処理!$C:$C,"&lt;="&amp;$G$2,中間処理!$D:$D,IF($G$3="すべての作業","&lt;&gt;",$G$3)),0)
)
/IF($G$5="10aあたり",Q$8*10,1)),"")</f>
        <v/>
      </c>
      <c r="R38" s="35" t="str">
        <f>IFERROR(IF(R$7="","",
(
SUMIFS(IF($G$4="作業時間（hh:mm）",中間処理!$G:$G,中間処理!$I:$I),中間処理!$E:$E,R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38,中間処理!$B:$B,"予定",中間処理!$C:$C,"&gt;="&amp;$G$1,中間処理!$C:$C,"&lt;="&amp;$G$2,中間処理!$D:$D,IF($G$3="すべての作業","&lt;&gt;",$G$3)),0)
)
/IF($G$5="10aあたり",R$8*10,1)),"")</f>
        <v/>
      </c>
      <c r="S38" s="35" t="str">
        <f>IFERROR(IF(S$7="","",
(
SUMIFS(IF($G$4="作業時間（hh:mm）",中間処理!$G:$G,中間処理!$I:$I),中間処理!$E:$E,S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38,中間処理!$B:$B,"予定",中間処理!$C:$C,"&gt;="&amp;$G$1,中間処理!$C:$C,"&lt;="&amp;$G$2,中間処理!$D:$D,IF($G$3="すべての作業","&lt;&gt;",$G$3)),0)
)
/IF($G$5="10aあたり",S$8*10,1)),"")</f>
        <v/>
      </c>
      <c r="T38" s="35" t="str">
        <f>IFERROR(IF(T$7="","",
(
SUMIFS(IF($G$4="作業時間（hh:mm）",中間処理!$G:$G,中間処理!$I:$I),中間処理!$E:$E,T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38,中間処理!$B:$B,"予定",中間処理!$C:$C,"&gt;="&amp;$G$1,中間処理!$C:$C,"&lt;="&amp;$G$2,中間処理!$D:$D,IF($G$3="すべての作業","&lt;&gt;",$G$3)),0)
)
/IF($G$5="10aあたり",T$8*10,1)),"")</f>
        <v/>
      </c>
      <c r="U38" s="35" t="str">
        <f>IFERROR(IF(U$7="","",
(
SUMIFS(IF($G$4="作業時間（hh:mm）",中間処理!$G:$G,中間処理!$I:$I),中間処理!$E:$E,U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38,中間処理!$B:$B,"予定",中間処理!$C:$C,"&gt;="&amp;$G$1,中間処理!$C:$C,"&lt;="&amp;$G$2,中間処理!$D:$D,IF($G$3="すべての作業","&lt;&gt;",$G$3)),0)
)
/IF($G$5="10aあたり",U$8*10,1)),"")</f>
        <v/>
      </c>
      <c r="V38" s="35" t="str">
        <f>IFERROR(IF(V$7="","",
(
SUMIFS(IF($G$4="作業時間（hh:mm）",中間処理!$G:$G,中間処理!$I:$I),中間処理!$E:$E,V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38,中間処理!$B:$B,"予定",中間処理!$C:$C,"&gt;="&amp;$G$1,中間処理!$C:$C,"&lt;="&amp;$G$2,中間処理!$D:$D,IF($G$3="すべての作業","&lt;&gt;",$G$3)),0)
)
/IF($G$5="10aあたり",V$8*10,1)),"")</f>
        <v/>
      </c>
      <c r="W38" s="35" t="str">
        <f>IFERROR(IF(W$7="","",
(
SUMIFS(IF($G$4="作業時間（hh:mm）",中間処理!$G:$G,中間処理!$I:$I),中間処理!$E:$E,W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38,中間処理!$B:$B,"予定",中間処理!$C:$C,"&gt;="&amp;$G$1,中間処理!$C:$C,"&lt;="&amp;$G$2,中間処理!$D:$D,IF($G$3="すべての作業","&lt;&gt;",$G$3)),0)
)
/IF($G$5="10aあたり",W$8*10,1)),"")</f>
        <v/>
      </c>
      <c r="X38" s="35" t="str">
        <f>IFERROR(IF(X$7="","",
(
SUMIFS(IF($G$4="作業時間（hh:mm）",中間処理!$G:$G,中間処理!$I:$I),中間処理!$E:$E,X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38,中間処理!$B:$B,"予定",中間処理!$C:$C,"&gt;="&amp;$G$1,中間処理!$C:$C,"&lt;="&amp;$G$2,中間処理!$D:$D,IF($G$3="すべての作業","&lt;&gt;",$G$3)),0)
)
/IF($G$5="10aあたり",X$8*10,1)),"")</f>
        <v/>
      </c>
      <c r="Y38" s="35" t="str">
        <f>IFERROR(IF(Y$7="","",
(
SUMIFS(IF($G$4="作業時間（hh:mm）",中間処理!$G:$G,中間処理!$I:$I),中間処理!$E:$E,Y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38,中間処理!$B:$B,"予定",中間処理!$C:$C,"&gt;="&amp;$G$1,中間処理!$C:$C,"&lt;="&amp;$G$2,中間処理!$D:$D,IF($G$3="すべての作業","&lt;&gt;",$G$3)),0)
)
/IF($G$5="10aあたり",Y$8*10,1)),"")</f>
        <v/>
      </c>
      <c r="Z38" s="35" t="str">
        <f>IFERROR(IF(Z$7="","",
(
SUMIFS(IF($G$4="作業時間（hh:mm）",中間処理!$G:$G,中間処理!$I:$I),中間処理!$E:$E,Z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38,中間処理!$B:$B,"予定",中間処理!$C:$C,"&gt;="&amp;$G$1,中間処理!$C:$C,"&lt;="&amp;$G$2,中間処理!$D:$D,IF($G$3="すべての作業","&lt;&gt;",$G$3)),0)
)
/IF($G$5="10aあたり",Z$8*10,1)),"")</f>
        <v/>
      </c>
      <c r="AA38" s="35" t="str">
        <f>IFERROR(IF(AA$7="","",
(
SUMIFS(IF($G$4="作業時間（hh:mm）",中間処理!$G:$G,中間処理!$I:$I),中間処理!$E:$E,AA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38,中間処理!$B:$B,"予定",中間処理!$C:$C,"&gt;="&amp;$G$1,中間処理!$C:$C,"&lt;="&amp;$G$2,中間処理!$D:$D,IF($G$3="すべての作業","&lt;&gt;",$G$3)),0)
)
/IF($G$5="10aあたり",AA$8*10,1)),"")</f>
        <v/>
      </c>
      <c r="AB38" s="35" t="str">
        <f>IFERROR(IF(AB$7="","",
(
SUMIFS(IF($G$4="作業時間（hh:mm）",中間処理!$G:$G,中間処理!$I:$I),中間処理!$E:$E,AB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38,中間処理!$B:$B,"予定",中間処理!$C:$C,"&gt;="&amp;$G$1,中間処理!$C:$C,"&lt;="&amp;$G$2,中間処理!$D:$D,IF($G$3="すべての作業","&lt;&gt;",$G$3)),0)
)
/IF($G$5="10aあたり",AB$8*10,1)),"")</f>
        <v/>
      </c>
      <c r="AC38" s="35" t="str">
        <f>IFERROR(IF(AC$7="","",
(
SUMIFS(IF($G$4="作業時間（hh:mm）",中間処理!$G:$G,中間処理!$I:$I),中間処理!$E:$E,AC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38,中間処理!$B:$B,"予定",中間処理!$C:$C,"&gt;="&amp;$G$1,中間処理!$C:$C,"&lt;="&amp;$G$2,中間処理!$D:$D,IF($G$3="すべての作業","&lt;&gt;",$G$3)),0)
)
/IF($G$5="10aあたり",AC$8*10,1)),"")</f>
        <v/>
      </c>
      <c r="AD38" s="35" t="str">
        <f>IFERROR(IF(AD$7="","",
(
SUMIFS(IF($G$4="作業時間（hh:mm）",中間処理!$G:$G,中間処理!$I:$I),中間処理!$E:$E,AD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38,中間処理!$B:$B,"予定",中間処理!$C:$C,"&gt;="&amp;$G$1,中間処理!$C:$C,"&lt;="&amp;$G$2,中間処理!$D:$D,IF($G$3="すべての作業","&lt;&gt;",$G$3)),0)
)
/IF($G$5="10aあたり",AD$8*10,1)),"")</f>
        <v/>
      </c>
      <c r="AE38" s="35" t="str">
        <f>IFERROR(IF(AE$7="","",
(
SUMIFS(IF($G$4="作業時間（hh:mm）",中間処理!$G:$G,中間処理!$I:$I),中間処理!$E:$E,AE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38,中間処理!$B:$B,"予定",中間処理!$C:$C,"&gt;="&amp;$G$1,中間処理!$C:$C,"&lt;="&amp;$G$2,中間処理!$D:$D,IF($G$3="すべての作業","&lt;&gt;",$G$3)),0)
)
/IF($G$5="10aあたり",AE$8*10,1)),"")</f>
        <v/>
      </c>
      <c r="AF38" s="35" t="str">
        <f>IFERROR(IF(AF$7="","",
(
SUMIFS(IF($G$4="作業時間（hh:mm）",中間処理!$G:$G,中間処理!$I:$I),中間処理!$E:$E,AF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38,中間処理!$B:$B,"予定",中間処理!$C:$C,"&gt;="&amp;$G$1,中間処理!$C:$C,"&lt;="&amp;$G$2,中間処理!$D:$D,IF($G$3="すべての作業","&lt;&gt;",$G$3)),0)
)
/IF($G$5="10aあたり",AF$8*10,1)),"")</f>
        <v/>
      </c>
      <c r="AG38" s="35" t="str">
        <f>IFERROR(IF(AG$7="","",
(
SUMIFS(IF($G$4="作業時間（hh:mm）",中間処理!$G:$G,中間処理!$I:$I),中間処理!$E:$E,AG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38,中間処理!$B:$B,"予定",中間処理!$C:$C,"&gt;="&amp;$G$1,中間処理!$C:$C,"&lt;="&amp;$G$2,中間処理!$D:$D,IF($G$3="すべての作業","&lt;&gt;",$G$3)),0)
)
/IF($G$5="10aあたり",AG$8*10,1)),"")</f>
        <v/>
      </c>
      <c r="AH38" s="35" t="str">
        <f>IFERROR(IF(AH$7="","",
(
SUMIFS(IF($G$4="作業時間（hh:mm）",中間処理!$G:$G,中間処理!$I:$I),中間処理!$E:$E,AH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38,中間処理!$B:$B,"予定",中間処理!$C:$C,"&gt;="&amp;$G$1,中間処理!$C:$C,"&lt;="&amp;$G$2,中間処理!$D:$D,IF($G$3="すべての作業","&lt;&gt;",$G$3)),0)
)
/IF($G$5="10aあたり",AH$8*10,1)),"")</f>
        <v/>
      </c>
      <c r="AI38" s="35" t="str">
        <f>IFERROR(IF(AI$7="","",
(
SUMIFS(IF($G$4="作業時間（hh:mm）",中間処理!$G:$G,中間処理!$I:$I),中間処理!$E:$E,AI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38,中間処理!$B:$B,"予定",中間処理!$C:$C,"&gt;="&amp;$G$1,中間処理!$C:$C,"&lt;="&amp;$G$2,中間処理!$D:$D,IF($G$3="すべての作業","&lt;&gt;",$G$3)),0)
)
/IF($G$5="10aあたり",AI$8*10,1)),"")</f>
        <v/>
      </c>
      <c r="AJ38" s="35" t="str">
        <f>IFERROR(IF(AJ$7="","",
(
SUMIFS(IF($G$4="作業時間（hh:mm）",中間処理!$G:$G,中間処理!$I:$I),中間処理!$E:$E,AJ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38,中間処理!$B:$B,"予定",中間処理!$C:$C,"&gt;="&amp;$G$1,中間処理!$C:$C,"&lt;="&amp;$G$2,中間処理!$D:$D,IF($G$3="すべての作業","&lt;&gt;",$G$3)),0)
)
/IF($G$5="10aあたり",AJ$8*10,1)),"")</f>
        <v/>
      </c>
      <c r="AK38" s="35" t="str">
        <f>IFERROR(IF(AK$7="","",
(
SUMIFS(IF($G$4="作業時間（hh:mm）",中間処理!$G:$G,中間処理!$I:$I),中間処理!$E:$E,AK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38,中間処理!$B:$B,"予定",中間処理!$C:$C,"&gt;="&amp;$G$1,中間処理!$C:$C,"&lt;="&amp;$G$2,中間処理!$D:$D,IF($G$3="すべての作業","&lt;&gt;",$G$3)),0)
)
/IF($G$5="10aあたり",AK$8*10,1)),"")</f>
        <v/>
      </c>
      <c r="AL38" s="35" t="str">
        <f>IFERROR(IF(AL$7="","",
(
SUMIFS(IF($G$4="作業時間（hh:mm）",中間処理!$G:$G,中間処理!$I:$I),中間処理!$E:$E,AL$7,中間処理!$F:$F,$F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38,中間処理!$B:$B,"予定",中間処理!$C:$C,"&gt;="&amp;$G$1,中間処理!$C:$C,"&lt;="&amp;$G$2,中間処理!$D:$D,IF($G$3="すべての作業","&lt;&gt;",$G$3)),0)
)
/IF($G$5="10aあたり",AL$8*10,1)),"")</f>
        <v/>
      </c>
    </row>
    <row r="39" spans="7:38">
      <c r="G39" s="13"/>
      <c r="H39" s="22" t="str">
        <f>IF(G39="","",
IF(G$4="作業時間（hh:mm）",SUM(I39:AL39),
IF(
COUNTIFS(単価情報!C:C,F39,単価情報!B:B,"作業者",単価情報!K:K,"&gt;="&amp;G$1,単価情報!J:J,"&lt;="&amp;G$2)
+COUNTIFS(単価情報!C:C,F39,単価情報!B:B,"作業者",単価情報!K:K,"",単価情報!J:J,"&lt;="&amp;G$2)=0,
"単価設定なし",SUM(I39:AL39))))</f>
        <v/>
      </c>
      <c r="I39" s="34" t="str">
        <f>IFERROR(IF(I$7="","",
(
SUMIFS(IF($G$4="作業時間（hh:mm）",中間処理!$G:$G,中間処理!$I:$I),中間処理!$E:$E,I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39,中間処理!$B:$B,"予定",中間処理!$C:$C,"&gt;="&amp;$G$1,中間処理!$C:$C,"&lt;="&amp;$G$2,中間処理!$D:$D,IF($G$3="すべての作業","&lt;&gt;",$G$3)),0)
)
/IF($G$5="10aあたり",I$8*10,1)),"")</f>
        <v/>
      </c>
      <c r="J39" s="35" t="str">
        <f>IFERROR(IF(J$7="","",
(
SUMIFS(IF($G$4="作業時間（hh:mm）",中間処理!$G:$G,中間処理!$I:$I),中間処理!$E:$E,J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39,中間処理!$B:$B,"予定",中間処理!$C:$C,"&gt;="&amp;$G$1,中間処理!$C:$C,"&lt;="&amp;$G$2,中間処理!$D:$D,IF($G$3="すべての作業","&lt;&gt;",$G$3)),0)
)
/IF($G$5="10aあたり",J$8*10,1)),"")</f>
        <v/>
      </c>
      <c r="K39" s="35" t="str">
        <f>IFERROR(IF(K$7="","",
(
SUMIFS(IF($G$4="作業時間（hh:mm）",中間処理!$G:$G,中間処理!$I:$I),中間処理!$E:$E,K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39,中間処理!$B:$B,"予定",中間処理!$C:$C,"&gt;="&amp;$G$1,中間処理!$C:$C,"&lt;="&amp;$G$2,中間処理!$D:$D,IF($G$3="すべての作業","&lt;&gt;",$G$3)),0)
)
/IF($G$5="10aあたり",K$8*10,1)),"")</f>
        <v/>
      </c>
      <c r="L39" s="35" t="str">
        <f>IFERROR(IF(L$7="","",
(
SUMIFS(IF($G$4="作業時間（hh:mm）",中間処理!$G:$G,中間処理!$I:$I),中間処理!$E:$E,L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39,中間処理!$B:$B,"予定",中間処理!$C:$C,"&gt;="&amp;$G$1,中間処理!$C:$C,"&lt;="&amp;$G$2,中間処理!$D:$D,IF($G$3="すべての作業","&lt;&gt;",$G$3)),0)
)
/IF($G$5="10aあたり",L$8*10,1)),"")</f>
        <v/>
      </c>
      <c r="M39" s="35" t="str">
        <f>IFERROR(IF(M$7="","",
(
SUMIFS(IF($G$4="作業時間（hh:mm）",中間処理!$G:$G,中間処理!$I:$I),中間処理!$E:$E,M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39,中間処理!$B:$B,"予定",中間処理!$C:$C,"&gt;="&amp;$G$1,中間処理!$C:$C,"&lt;="&amp;$G$2,中間処理!$D:$D,IF($G$3="すべての作業","&lt;&gt;",$G$3)),0)
)
/IF($G$5="10aあたり",M$8*10,1)),"")</f>
        <v/>
      </c>
      <c r="N39" s="35" t="str">
        <f>IFERROR(IF(N$7="","",
(
SUMIFS(IF($G$4="作業時間（hh:mm）",中間処理!$G:$G,中間処理!$I:$I),中間処理!$E:$E,N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39,中間処理!$B:$B,"予定",中間処理!$C:$C,"&gt;="&amp;$G$1,中間処理!$C:$C,"&lt;="&amp;$G$2,中間処理!$D:$D,IF($G$3="すべての作業","&lt;&gt;",$G$3)),0)
)
/IF($G$5="10aあたり",N$8*10,1)),"")</f>
        <v/>
      </c>
      <c r="O39" s="35" t="str">
        <f>IFERROR(IF(O$7="","",
(
SUMIFS(IF($G$4="作業時間（hh:mm）",中間処理!$G:$G,中間処理!$I:$I),中間処理!$E:$E,O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39,中間処理!$B:$B,"予定",中間処理!$C:$C,"&gt;="&amp;$G$1,中間処理!$C:$C,"&lt;="&amp;$G$2,中間処理!$D:$D,IF($G$3="すべての作業","&lt;&gt;",$G$3)),0)
)
/IF($G$5="10aあたり",O$8*10,1)),"")</f>
        <v/>
      </c>
      <c r="P39" s="35" t="str">
        <f>IFERROR(IF(P$7="","",
(
SUMIFS(IF($G$4="作業時間（hh:mm）",中間処理!$G:$G,中間処理!$I:$I),中間処理!$E:$E,P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39,中間処理!$B:$B,"予定",中間処理!$C:$C,"&gt;="&amp;$G$1,中間処理!$C:$C,"&lt;="&amp;$G$2,中間処理!$D:$D,IF($G$3="すべての作業","&lt;&gt;",$G$3)),0)
)
/IF($G$5="10aあたり",P$8*10,1)),"")</f>
        <v/>
      </c>
      <c r="Q39" s="35" t="str">
        <f>IFERROR(IF(Q$7="","",
(
SUMIFS(IF($G$4="作業時間（hh:mm）",中間処理!$G:$G,中間処理!$I:$I),中間処理!$E:$E,Q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39,中間処理!$B:$B,"予定",中間処理!$C:$C,"&gt;="&amp;$G$1,中間処理!$C:$C,"&lt;="&amp;$G$2,中間処理!$D:$D,IF($G$3="すべての作業","&lt;&gt;",$G$3)),0)
)
/IF($G$5="10aあたり",Q$8*10,1)),"")</f>
        <v/>
      </c>
      <c r="R39" s="35" t="str">
        <f>IFERROR(IF(R$7="","",
(
SUMIFS(IF($G$4="作業時間（hh:mm）",中間処理!$G:$G,中間処理!$I:$I),中間処理!$E:$E,R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39,中間処理!$B:$B,"予定",中間処理!$C:$C,"&gt;="&amp;$G$1,中間処理!$C:$C,"&lt;="&amp;$G$2,中間処理!$D:$D,IF($G$3="すべての作業","&lt;&gt;",$G$3)),0)
)
/IF($G$5="10aあたり",R$8*10,1)),"")</f>
        <v/>
      </c>
      <c r="S39" s="35" t="str">
        <f>IFERROR(IF(S$7="","",
(
SUMIFS(IF($G$4="作業時間（hh:mm）",中間処理!$G:$G,中間処理!$I:$I),中間処理!$E:$E,S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39,中間処理!$B:$B,"予定",中間処理!$C:$C,"&gt;="&amp;$G$1,中間処理!$C:$C,"&lt;="&amp;$G$2,中間処理!$D:$D,IF($G$3="すべての作業","&lt;&gt;",$G$3)),0)
)
/IF($G$5="10aあたり",S$8*10,1)),"")</f>
        <v/>
      </c>
      <c r="T39" s="35" t="str">
        <f>IFERROR(IF(T$7="","",
(
SUMIFS(IF($G$4="作業時間（hh:mm）",中間処理!$G:$G,中間処理!$I:$I),中間処理!$E:$E,T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39,中間処理!$B:$B,"予定",中間処理!$C:$C,"&gt;="&amp;$G$1,中間処理!$C:$C,"&lt;="&amp;$G$2,中間処理!$D:$D,IF($G$3="すべての作業","&lt;&gt;",$G$3)),0)
)
/IF($G$5="10aあたり",T$8*10,1)),"")</f>
        <v/>
      </c>
      <c r="U39" s="35" t="str">
        <f>IFERROR(IF(U$7="","",
(
SUMIFS(IF($G$4="作業時間（hh:mm）",中間処理!$G:$G,中間処理!$I:$I),中間処理!$E:$E,U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39,中間処理!$B:$B,"予定",中間処理!$C:$C,"&gt;="&amp;$G$1,中間処理!$C:$C,"&lt;="&amp;$G$2,中間処理!$D:$D,IF($G$3="すべての作業","&lt;&gt;",$G$3)),0)
)
/IF($G$5="10aあたり",U$8*10,1)),"")</f>
        <v/>
      </c>
      <c r="V39" s="35" t="str">
        <f>IFERROR(IF(V$7="","",
(
SUMIFS(IF($G$4="作業時間（hh:mm）",中間処理!$G:$G,中間処理!$I:$I),中間処理!$E:$E,V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39,中間処理!$B:$B,"予定",中間処理!$C:$C,"&gt;="&amp;$G$1,中間処理!$C:$C,"&lt;="&amp;$G$2,中間処理!$D:$D,IF($G$3="すべての作業","&lt;&gt;",$G$3)),0)
)
/IF($G$5="10aあたり",V$8*10,1)),"")</f>
        <v/>
      </c>
      <c r="W39" s="35" t="str">
        <f>IFERROR(IF(W$7="","",
(
SUMIFS(IF($G$4="作業時間（hh:mm）",中間処理!$G:$G,中間処理!$I:$I),中間処理!$E:$E,W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39,中間処理!$B:$B,"予定",中間処理!$C:$C,"&gt;="&amp;$G$1,中間処理!$C:$C,"&lt;="&amp;$G$2,中間処理!$D:$D,IF($G$3="すべての作業","&lt;&gt;",$G$3)),0)
)
/IF($G$5="10aあたり",W$8*10,1)),"")</f>
        <v/>
      </c>
      <c r="X39" s="35" t="str">
        <f>IFERROR(IF(X$7="","",
(
SUMIFS(IF($G$4="作業時間（hh:mm）",中間処理!$G:$G,中間処理!$I:$I),中間処理!$E:$E,X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39,中間処理!$B:$B,"予定",中間処理!$C:$C,"&gt;="&amp;$G$1,中間処理!$C:$C,"&lt;="&amp;$G$2,中間処理!$D:$D,IF($G$3="すべての作業","&lt;&gt;",$G$3)),0)
)
/IF($G$5="10aあたり",X$8*10,1)),"")</f>
        <v/>
      </c>
      <c r="Y39" s="35" t="str">
        <f>IFERROR(IF(Y$7="","",
(
SUMIFS(IF($G$4="作業時間（hh:mm）",中間処理!$G:$G,中間処理!$I:$I),中間処理!$E:$E,Y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39,中間処理!$B:$B,"予定",中間処理!$C:$C,"&gt;="&amp;$G$1,中間処理!$C:$C,"&lt;="&amp;$G$2,中間処理!$D:$D,IF($G$3="すべての作業","&lt;&gt;",$G$3)),0)
)
/IF($G$5="10aあたり",Y$8*10,1)),"")</f>
        <v/>
      </c>
      <c r="Z39" s="35" t="str">
        <f>IFERROR(IF(Z$7="","",
(
SUMIFS(IF($G$4="作業時間（hh:mm）",中間処理!$G:$G,中間処理!$I:$I),中間処理!$E:$E,Z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39,中間処理!$B:$B,"予定",中間処理!$C:$C,"&gt;="&amp;$G$1,中間処理!$C:$C,"&lt;="&amp;$G$2,中間処理!$D:$D,IF($G$3="すべての作業","&lt;&gt;",$G$3)),0)
)
/IF($G$5="10aあたり",Z$8*10,1)),"")</f>
        <v/>
      </c>
      <c r="AA39" s="35" t="str">
        <f>IFERROR(IF(AA$7="","",
(
SUMIFS(IF($G$4="作業時間（hh:mm）",中間処理!$G:$G,中間処理!$I:$I),中間処理!$E:$E,AA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39,中間処理!$B:$B,"予定",中間処理!$C:$C,"&gt;="&amp;$G$1,中間処理!$C:$C,"&lt;="&amp;$G$2,中間処理!$D:$D,IF($G$3="すべての作業","&lt;&gt;",$G$3)),0)
)
/IF($G$5="10aあたり",AA$8*10,1)),"")</f>
        <v/>
      </c>
      <c r="AB39" s="35" t="str">
        <f>IFERROR(IF(AB$7="","",
(
SUMIFS(IF($G$4="作業時間（hh:mm）",中間処理!$G:$G,中間処理!$I:$I),中間処理!$E:$E,AB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39,中間処理!$B:$B,"予定",中間処理!$C:$C,"&gt;="&amp;$G$1,中間処理!$C:$C,"&lt;="&amp;$G$2,中間処理!$D:$D,IF($G$3="すべての作業","&lt;&gt;",$G$3)),0)
)
/IF($G$5="10aあたり",AB$8*10,1)),"")</f>
        <v/>
      </c>
      <c r="AC39" s="35" t="str">
        <f>IFERROR(IF(AC$7="","",
(
SUMIFS(IF($G$4="作業時間（hh:mm）",中間処理!$G:$G,中間処理!$I:$I),中間処理!$E:$E,AC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39,中間処理!$B:$B,"予定",中間処理!$C:$C,"&gt;="&amp;$G$1,中間処理!$C:$C,"&lt;="&amp;$G$2,中間処理!$D:$D,IF($G$3="すべての作業","&lt;&gt;",$G$3)),0)
)
/IF($G$5="10aあたり",AC$8*10,1)),"")</f>
        <v/>
      </c>
      <c r="AD39" s="35" t="str">
        <f>IFERROR(IF(AD$7="","",
(
SUMIFS(IF($G$4="作業時間（hh:mm）",中間処理!$G:$G,中間処理!$I:$I),中間処理!$E:$E,AD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39,中間処理!$B:$B,"予定",中間処理!$C:$C,"&gt;="&amp;$G$1,中間処理!$C:$C,"&lt;="&amp;$G$2,中間処理!$D:$D,IF($G$3="すべての作業","&lt;&gt;",$G$3)),0)
)
/IF($G$5="10aあたり",AD$8*10,1)),"")</f>
        <v/>
      </c>
      <c r="AE39" s="35" t="str">
        <f>IFERROR(IF(AE$7="","",
(
SUMIFS(IF($G$4="作業時間（hh:mm）",中間処理!$G:$G,中間処理!$I:$I),中間処理!$E:$E,AE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39,中間処理!$B:$B,"予定",中間処理!$C:$C,"&gt;="&amp;$G$1,中間処理!$C:$C,"&lt;="&amp;$G$2,中間処理!$D:$D,IF($G$3="すべての作業","&lt;&gt;",$G$3)),0)
)
/IF($G$5="10aあたり",AE$8*10,1)),"")</f>
        <v/>
      </c>
      <c r="AF39" s="35" t="str">
        <f>IFERROR(IF(AF$7="","",
(
SUMIFS(IF($G$4="作業時間（hh:mm）",中間処理!$G:$G,中間処理!$I:$I),中間処理!$E:$E,AF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39,中間処理!$B:$B,"予定",中間処理!$C:$C,"&gt;="&amp;$G$1,中間処理!$C:$C,"&lt;="&amp;$G$2,中間処理!$D:$D,IF($G$3="すべての作業","&lt;&gt;",$G$3)),0)
)
/IF($G$5="10aあたり",AF$8*10,1)),"")</f>
        <v/>
      </c>
      <c r="AG39" s="35" t="str">
        <f>IFERROR(IF(AG$7="","",
(
SUMIFS(IF($G$4="作業時間（hh:mm）",中間処理!$G:$G,中間処理!$I:$I),中間処理!$E:$E,AG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39,中間処理!$B:$B,"予定",中間処理!$C:$C,"&gt;="&amp;$G$1,中間処理!$C:$C,"&lt;="&amp;$G$2,中間処理!$D:$D,IF($G$3="すべての作業","&lt;&gt;",$G$3)),0)
)
/IF($G$5="10aあたり",AG$8*10,1)),"")</f>
        <v/>
      </c>
      <c r="AH39" s="35" t="str">
        <f>IFERROR(IF(AH$7="","",
(
SUMIFS(IF($G$4="作業時間（hh:mm）",中間処理!$G:$G,中間処理!$I:$I),中間処理!$E:$E,AH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39,中間処理!$B:$B,"予定",中間処理!$C:$C,"&gt;="&amp;$G$1,中間処理!$C:$C,"&lt;="&amp;$G$2,中間処理!$D:$D,IF($G$3="すべての作業","&lt;&gt;",$G$3)),0)
)
/IF($G$5="10aあたり",AH$8*10,1)),"")</f>
        <v/>
      </c>
      <c r="AI39" s="35" t="str">
        <f>IFERROR(IF(AI$7="","",
(
SUMIFS(IF($G$4="作業時間（hh:mm）",中間処理!$G:$G,中間処理!$I:$I),中間処理!$E:$E,AI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39,中間処理!$B:$B,"予定",中間処理!$C:$C,"&gt;="&amp;$G$1,中間処理!$C:$C,"&lt;="&amp;$G$2,中間処理!$D:$D,IF($G$3="すべての作業","&lt;&gt;",$G$3)),0)
)
/IF($G$5="10aあたり",AI$8*10,1)),"")</f>
        <v/>
      </c>
      <c r="AJ39" s="35" t="str">
        <f>IFERROR(IF(AJ$7="","",
(
SUMIFS(IF($G$4="作業時間（hh:mm）",中間処理!$G:$G,中間処理!$I:$I),中間処理!$E:$E,AJ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39,中間処理!$B:$B,"予定",中間処理!$C:$C,"&gt;="&amp;$G$1,中間処理!$C:$C,"&lt;="&amp;$G$2,中間処理!$D:$D,IF($G$3="すべての作業","&lt;&gt;",$G$3)),0)
)
/IF($G$5="10aあたり",AJ$8*10,1)),"")</f>
        <v/>
      </c>
      <c r="AK39" s="35" t="str">
        <f>IFERROR(IF(AK$7="","",
(
SUMIFS(IF($G$4="作業時間（hh:mm）",中間処理!$G:$G,中間処理!$I:$I),中間処理!$E:$E,AK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39,中間処理!$B:$B,"予定",中間処理!$C:$C,"&gt;="&amp;$G$1,中間処理!$C:$C,"&lt;="&amp;$G$2,中間処理!$D:$D,IF($G$3="すべての作業","&lt;&gt;",$G$3)),0)
)
/IF($G$5="10aあたり",AK$8*10,1)),"")</f>
        <v/>
      </c>
      <c r="AL39" s="35" t="str">
        <f>IFERROR(IF(AL$7="","",
(
SUMIFS(IF($G$4="作業時間（hh:mm）",中間処理!$G:$G,中間処理!$I:$I),中間処理!$E:$E,AL$7,中間処理!$F:$F,$F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39,中間処理!$B:$B,"予定",中間処理!$C:$C,"&gt;="&amp;$G$1,中間処理!$C:$C,"&lt;="&amp;$G$2,中間処理!$D:$D,IF($G$3="すべての作業","&lt;&gt;",$G$3)),0)
)
/IF($G$5="10aあたり",AL$8*10,1)),"")</f>
        <v/>
      </c>
    </row>
    <row r="40" spans="7:38">
      <c r="G40" s="13"/>
      <c r="H40" s="22" t="str">
        <f>IF(G40="","",
IF(G$4="作業時間（hh:mm）",SUM(I40:AL40),
IF(
COUNTIFS(単価情報!C:C,F40,単価情報!B:B,"作業者",単価情報!K:K,"&gt;="&amp;G$1,単価情報!J:J,"&lt;="&amp;G$2)
+COUNTIFS(単価情報!C:C,F40,単価情報!B:B,"作業者",単価情報!K:K,"",単価情報!J:J,"&lt;="&amp;G$2)=0,
"単価設定なし",SUM(I40:AL40))))</f>
        <v/>
      </c>
      <c r="I40" s="34" t="str">
        <f>IFERROR(IF(I$7="","",
(
SUMIFS(IF($G$4="作業時間（hh:mm）",中間処理!$G:$G,中間処理!$I:$I),中間処理!$E:$E,I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40,中間処理!$B:$B,"予定",中間処理!$C:$C,"&gt;="&amp;$G$1,中間処理!$C:$C,"&lt;="&amp;$G$2,中間処理!$D:$D,IF($G$3="すべての作業","&lt;&gt;",$G$3)),0)
)
/IF($G$5="10aあたり",I$8*10,1)),"")</f>
        <v/>
      </c>
      <c r="J40" s="35" t="str">
        <f>IFERROR(IF(J$7="","",
(
SUMIFS(IF($G$4="作業時間（hh:mm）",中間処理!$G:$G,中間処理!$I:$I),中間処理!$E:$E,J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40,中間処理!$B:$B,"予定",中間処理!$C:$C,"&gt;="&amp;$G$1,中間処理!$C:$C,"&lt;="&amp;$G$2,中間処理!$D:$D,IF($G$3="すべての作業","&lt;&gt;",$G$3)),0)
)
/IF($G$5="10aあたり",J$8*10,1)),"")</f>
        <v/>
      </c>
      <c r="K40" s="35" t="str">
        <f>IFERROR(IF(K$7="","",
(
SUMIFS(IF($G$4="作業時間（hh:mm）",中間処理!$G:$G,中間処理!$I:$I),中間処理!$E:$E,K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40,中間処理!$B:$B,"予定",中間処理!$C:$C,"&gt;="&amp;$G$1,中間処理!$C:$C,"&lt;="&amp;$G$2,中間処理!$D:$D,IF($G$3="すべての作業","&lt;&gt;",$G$3)),0)
)
/IF($G$5="10aあたり",K$8*10,1)),"")</f>
        <v/>
      </c>
      <c r="L40" s="35" t="str">
        <f>IFERROR(IF(L$7="","",
(
SUMIFS(IF($G$4="作業時間（hh:mm）",中間処理!$G:$G,中間処理!$I:$I),中間処理!$E:$E,L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40,中間処理!$B:$B,"予定",中間処理!$C:$C,"&gt;="&amp;$G$1,中間処理!$C:$C,"&lt;="&amp;$G$2,中間処理!$D:$D,IF($G$3="すべての作業","&lt;&gt;",$G$3)),0)
)
/IF($G$5="10aあたり",L$8*10,1)),"")</f>
        <v/>
      </c>
      <c r="M40" s="35" t="str">
        <f>IFERROR(IF(M$7="","",
(
SUMIFS(IF($G$4="作業時間（hh:mm）",中間処理!$G:$G,中間処理!$I:$I),中間処理!$E:$E,M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40,中間処理!$B:$B,"予定",中間処理!$C:$C,"&gt;="&amp;$G$1,中間処理!$C:$C,"&lt;="&amp;$G$2,中間処理!$D:$D,IF($G$3="すべての作業","&lt;&gt;",$G$3)),0)
)
/IF($G$5="10aあたり",M$8*10,1)),"")</f>
        <v/>
      </c>
      <c r="N40" s="35" t="str">
        <f>IFERROR(IF(N$7="","",
(
SUMIFS(IF($G$4="作業時間（hh:mm）",中間処理!$G:$G,中間処理!$I:$I),中間処理!$E:$E,N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40,中間処理!$B:$B,"予定",中間処理!$C:$C,"&gt;="&amp;$G$1,中間処理!$C:$C,"&lt;="&amp;$G$2,中間処理!$D:$D,IF($G$3="すべての作業","&lt;&gt;",$G$3)),0)
)
/IF($G$5="10aあたり",N$8*10,1)),"")</f>
        <v/>
      </c>
      <c r="O40" s="35" t="str">
        <f>IFERROR(IF(O$7="","",
(
SUMIFS(IF($G$4="作業時間（hh:mm）",中間処理!$G:$G,中間処理!$I:$I),中間処理!$E:$E,O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40,中間処理!$B:$B,"予定",中間処理!$C:$C,"&gt;="&amp;$G$1,中間処理!$C:$C,"&lt;="&amp;$G$2,中間処理!$D:$D,IF($G$3="すべての作業","&lt;&gt;",$G$3)),0)
)
/IF($G$5="10aあたり",O$8*10,1)),"")</f>
        <v/>
      </c>
      <c r="P40" s="35" t="str">
        <f>IFERROR(IF(P$7="","",
(
SUMIFS(IF($G$4="作業時間（hh:mm）",中間処理!$G:$G,中間処理!$I:$I),中間処理!$E:$E,P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40,中間処理!$B:$B,"予定",中間処理!$C:$C,"&gt;="&amp;$G$1,中間処理!$C:$C,"&lt;="&amp;$G$2,中間処理!$D:$D,IF($G$3="すべての作業","&lt;&gt;",$G$3)),0)
)
/IF($G$5="10aあたり",P$8*10,1)),"")</f>
        <v/>
      </c>
      <c r="Q40" s="35" t="str">
        <f>IFERROR(IF(Q$7="","",
(
SUMIFS(IF($G$4="作業時間（hh:mm）",中間処理!$G:$G,中間処理!$I:$I),中間処理!$E:$E,Q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40,中間処理!$B:$B,"予定",中間処理!$C:$C,"&gt;="&amp;$G$1,中間処理!$C:$C,"&lt;="&amp;$G$2,中間処理!$D:$D,IF($G$3="すべての作業","&lt;&gt;",$G$3)),0)
)
/IF($G$5="10aあたり",Q$8*10,1)),"")</f>
        <v/>
      </c>
      <c r="R40" s="35" t="str">
        <f>IFERROR(IF(R$7="","",
(
SUMIFS(IF($G$4="作業時間（hh:mm）",中間処理!$G:$G,中間処理!$I:$I),中間処理!$E:$E,R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40,中間処理!$B:$B,"予定",中間処理!$C:$C,"&gt;="&amp;$G$1,中間処理!$C:$C,"&lt;="&amp;$G$2,中間処理!$D:$D,IF($G$3="すべての作業","&lt;&gt;",$G$3)),0)
)
/IF($G$5="10aあたり",R$8*10,1)),"")</f>
        <v/>
      </c>
      <c r="S40" s="35" t="str">
        <f>IFERROR(IF(S$7="","",
(
SUMIFS(IF($G$4="作業時間（hh:mm）",中間処理!$G:$G,中間処理!$I:$I),中間処理!$E:$E,S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40,中間処理!$B:$B,"予定",中間処理!$C:$C,"&gt;="&amp;$G$1,中間処理!$C:$C,"&lt;="&amp;$G$2,中間処理!$D:$D,IF($G$3="すべての作業","&lt;&gt;",$G$3)),0)
)
/IF($G$5="10aあたり",S$8*10,1)),"")</f>
        <v/>
      </c>
      <c r="T40" s="35" t="str">
        <f>IFERROR(IF(T$7="","",
(
SUMIFS(IF($G$4="作業時間（hh:mm）",中間処理!$G:$G,中間処理!$I:$I),中間処理!$E:$E,T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40,中間処理!$B:$B,"予定",中間処理!$C:$C,"&gt;="&amp;$G$1,中間処理!$C:$C,"&lt;="&amp;$G$2,中間処理!$D:$D,IF($G$3="すべての作業","&lt;&gt;",$G$3)),0)
)
/IF($G$5="10aあたり",T$8*10,1)),"")</f>
        <v/>
      </c>
      <c r="U40" s="35" t="str">
        <f>IFERROR(IF(U$7="","",
(
SUMIFS(IF($G$4="作業時間（hh:mm）",中間処理!$G:$G,中間処理!$I:$I),中間処理!$E:$E,U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40,中間処理!$B:$B,"予定",中間処理!$C:$C,"&gt;="&amp;$G$1,中間処理!$C:$C,"&lt;="&amp;$G$2,中間処理!$D:$D,IF($G$3="すべての作業","&lt;&gt;",$G$3)),0)
)
/IF($G$5="10aあたり",U$8*10,1)),"")</f>
        <v/>
      </c>
      <c r="V40" s="35" t="str">
        <f>IFERROR(IF(V$7="","",
(
SUMIFS(IF($G$4="作業時間（hh:mm）",中間処理!$G:$G,中間処理!$I:$I),中間処理!$E:$E,V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40,中間処理!$B:$B,"予定",中間処理!$C:$C,"&gt;="&amp;$G$1,中間処理!$C:$C,"&lt;="&amp;$G$2,中間処理!$D:$D,IF($G$3="すべての作業","&lt;&gt;",$G$3)),0)
)
/IF($G$5="10aあたり",V$8*10,1)),"")</f>
        <v/>
      </c>
      <c r="W40" s="35" t="str">
        <f>IFERROR(IF(W$7="","",
(
SUMIFS(IF($G$4="作業時間（hh:mm）",中間処理!$G:$G,中間処理!$I:$I),中間処理!$E:$E,W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40,中間処理!$B:$B,"予定",中間処理!$C:$C,"&gt;="&amp;$G$1,中間処理!$C:$C,"&lt;="&amp;$G$2,中間処理!$D:$D,IF($G$3="すべての作業","&lt;&gt;",$G$3)),0)
)
/IF($G$5="10aあたり",W$8*10,1)),"")</f>
        <v/>
      </c>
      <c r="X40" s="35" t="str">
        <f>IFERROR(IF(X$7="","",
(
SUMIFS(IF($G$4="作業時間（hh:mm）",中間処理!$G:$G,中間処理!$I:$I),中間処理!$E:$E,X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40,中間処理!$B:$B,"予定",中間処理!$C:$C,"&gt;="&amp;$G$1,中間処理!$C:$C,"&lt;="&amp;$G$2,中間処理!$D:$D,IF($G$3="すべての作業","&lt;&gt;",$G$3)),0)
)
/IF($G$5="10aあたり",X$8*10,1)),"")</f>
        <v/>
      </c>
      <c r="Y40" s="35" t="str">
        <f>IFERROR(IF(Y$7="","",
(
SUMIFS(IF($G$4="作業時間（hh:mm）",中間処理!$G:$G,中間処理!$I:$I),中間処理!$E:$E,Y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40,中間処理!$B:$B,"予定",中間処理!$C:$C,"&gt;="&amp;$G$1,中間処理!$C:$C,"&lt;="&amp;$G$2,中間処理!$D:$D,IF($G$3="すべての作業","&lt;&gt;",$G$3)),0)
)
/IF($G$5="10aあたり",Y$8*10,1)),"")</f>
        <v/>
      </c>
      <c r="Z40" s="35" t="str">
        <f>IFERROR(IF(Z$7="","",
(
SUMIFS(IF($G$4="作業時間（hh:mm）",中間処理!$G:$G,中間処理!$I:$I),中間処理!$E:$E,Z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40,中間処理!$B:$B,"予定",中間処理!$C:$C,"&gt;="&amp;$G$1,中間処理!$C:$C,"&lt;="&amp;$G$2,中間処理!$D:$D,IF($G$3="すべての作業","&lt;&gt;",$G$3)),0)
)
/IF($G$5="10aあたり",Z$8*10,1)),"")</f>
        <v/>
      </c>
      <c r="AA40" s="35" t="str">
        <f>IFERROR(IF(AA$7="","",
(
SUMIFS(IF($G$4="作業時間（hh:mm）",中間処理!$G:$G,中間処理!$I:$I),中間処理!$E:$E,AA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40,中間処理!$B:$B,"予定",中間処理!$C:$C,"&gt;="&amp;$G$1,中間処理!$C:$C,"&lt;="&amp;$G$2,中間処理!$D:$D,IF($G$3="すべての作業","&lt;&gt;",$G$3)),0)
)
/IF($G$5="10aあたり",AA$8*10,1)),"")</f>
        <v/>
      </c>
      <c r="AB40" s="35" t="str">
        <f>IFERROR(IF(AB$7="","",
(
SUMIFS(IF($G$4="作業時間（hh:mm）",中間処理!$G:$G,中間処理!$I:$I),中間処理!$E:$E,AB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40,中間処理!$B:$B,"予定",中間処理!$C:$C,"&gt;="&amp;$G$1,中間処理!$C:$C,"&lt;="&amp;$G$2,中間処理!$D:$D,IF($G$3="すべての作業","&lt;&gt;",$G$3)),0)
)
/IF($G$5="10aあたり",AB$8*10,1)),"")</f>
        <v/>
      </c>
      <c r="AC40" s="35" t="str">
        <f>IFERROR(IF(AC$7="","",
(
SUMIFS(IF($G$4="作業時間（hh:mm）",中間処理!$G:$G,中間処理!$I:$I),中間処理!$E:$E,AC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40,中間処理!$B:$B,"予定",中間処理!$C:$C,"&gt;="&amp;$G$1,中間処理!$C:$C,"&lt;="&amp;$G$2,中間処理!$D:$D,IF($G$3="すべての作業","&lt;&gt;",$G$3)),0)
)
/IF($G$5="10aあたり",AC$8*10,1)),"")</f>
        <v/>
      </c>
      <c r="AD40" s="35" t="str">
        <f>IFERROR(IF(AD$7="","",
(
SUMIFS(IF($G$4="作業時間（hh:mm）",中間処理!$G:$G,中間処理!$I:$I),中間処理!$E:$E,AD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40,中間処理!$B:$B,"予定",中間処理!$C:$C,"&gt;="&amp;$G$1,中間処理!$C:$C,"&lt;="&amp;$G$2,中間処理!$D:$D,IF($G$3="すべての作業","&lt;&gt;",$G$3)),0)
)
/IF($G$5="10aあたり",AD$8*10,1)),"")</f>
        <v/>
      </c>
      <c r="AE40" s="35" t="str">
        <f>IFERROR(IF(AE$7="","",
(
SUMIFS(IF($G$4="作業時間（hh:mm）",中間処理!$G:$G,中間処理!$I:$I),中間処理!$E:$E,AE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40,中間処理!$B:$B,"予定",中間処理!$C:$C,"&gt;="&amp;$G$1,中間処理!$C:$C,"&lt;="&amp;$G$2,中間処理!$D:$D,IF($G$3="すべての作業","&lt;&gt;",$G$3)),0)
)
/IF($G$5="10aあたり",AE$8*10,1)),"")</f>
        <v/>
      </c>
      <c r="AF40" s="35" t="str">
        <f>IFERROR(IF(AF$7="","",
(
SUMIFS(IF($G$4="作業時間（hh:mm）",中間処理!$G:$G,中間処理!$I:$I),中間処理!$E:$E,AF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40,中間処理!$B:$B,"予定",中間処理!$C:$C,"&gt;="&amp;$G$1,中間処理!$C:$C,"&lt;="&amp;$G$2,中間処理!$D:$D,IF($G$3="すべての作業","&lt;&gt;",$G$3)),0)
)
/IF($G$5="10aあたり",AF$8*10,1)),"")</f>
        <v/>
      </c>
      <c r="AG40" s="35" t="str">
        <f>IFERROR(IF(AG$7="","",
(
SUMIFS(IF($G$4="作業時間（hh:mm）",中間処理!$G:$G,中間処理!$I:$I),中間処理!$E:$E,AG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40,中間処理!$B:$B,"予定",中間処理!$C:$C,"&gt;="&amp;$G$1,中間処理!$C:$C,"&lt;="&amp;$G$2,中間処理!$D:$D,IF($G$3="すべての作業","&lt;&gt;",$G$3)),0)
)
/IF($G$5="10aあたり",AG$8*10,1)),"")</f>
        <v/>
      </c>
      <c r="AH40" s="35" t="str">
        <f>IFERROR(IF(AH$7="","",
(
SUMIFS(IF($G$4="作業時間（hh:mm）",中間処理!$G:$G,中間処理!$I:$I),中間処理!$E:$E,AH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40,中間処理!$B:$B,"予定",中間処理!$C:$C,"&gt;="&amp;$G$1,中間処理!$C:$C,"&lt;="&amp;$G$2,中間処理!$D:$D,IF($G$3="すべての作業","&lt;&gt;",$G$3)),0)
)
/IF($G$5="10aあたり",AH$8*10,1)),"")</f>
        <v/>
      </c>
      <c r="AI40" s="35" t="str">
        <f>IFERROR(IF(AI$7="","",
(
SUMIFS(IF($G$4="作業時間（hh:mm）",中間処理!$G:$G,中間処理!$I:$I),中間処理!$E:$E,AI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40,中間処理!$B:$B,"予定",中間処理!$C:$C,"&gt;="&amp;$G$1,中間処理!$C:$C,"&lt;="&amp;$G$2,中間処理!$D:$D,IF($G$3="すべての作業","&lt;&gt;",$G$3)),0)
)
/IF($G$5="10aあたり",AI$8*10,1)),"")</f>
        <v/>
      </c>
      <c r="AJ40" s="35" t="str">
        <f>IFERROR(IF(AJ$7="","",
(
SUMIFS(IF($G$4="作業時間（hh:mm）",中間処理!$G:$G,中間処理!$I:$I),中間処理!$E:$E,AJ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40,中間処理!$B:$B,"予定",中間処理!$C:$C,"&gt;="&amp;$G$1,中間処理!$C:$C,"&lt;="&amp;$G$2,中間処理!$D:$D,IF($G$3="すべての作業","&lt;&gt;",$G$3)),0)
)
/IF($G$5="10aあたり",AJ$8*10,1)),"")</f>
        <v/>
      </c>
      <c r="AK40" s="35" t="str">
        <f>IFERROR(IF(AK$7="","",
(
SUMIFS(IF($G$4="作業時間（hh:mm）",中間処理!$G:$G,中間処理!$I:$I),中間処理!$E:$E,AK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40,中間処理!$B:$B,"予定",中間処理!$C:$C,"&gt;="&amp;$G$1,中間処理!$C:$C,"&lt;="&amp;$G$2,中間処理!$D:$D,IF($G$3="すべての作業","&lt;&gt;",$G$3)),0)
)
/IF($G$5="10aあたり",AK$8*10,1)),"")</f>
        <v/>
      </c>
      <c r="AL40" s="35" t="str">
        <f>IFERROR(IF(AL$7="","",
(
SUMIFS(IF($G$4="作業時間（hh:mm）",中間処理!$G:$G,中間処理!$I:$I),中間処理!$E:$E,AL$7,中間処理!$F:$F,$F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40,中間処理!$B:$B,"予定",中間処理!$C:$C,"&gt;="&amp;$G$1,中間処理!$C:$C,"&lt;="&amp;$G$2,中間処理!$D:$D,IF($G$3="すべての作業","&lt;&gt;",$G$3)),0)
)
/IF($G$5="10aあたり",AL$8*10,1)),"")</f>
        <v/>
      </c>
    </row>
    <row r="41" spans="7:38">
      <c r="G41" s="13"/>
      <c r="H41" s="22" t="str">
        <f>IF(G41="","",
IF(G$4="作業時間（hh:mm）",SUM(I41:AL41),
IF(
COUNTIFS(単価情報!C:C,F41,単価情報!B:B,"作業者",単価情報!K:K,"&gt;="&amp;G$1,単価情報!J:J,"&lt;="&amp;G$2)
+COUNTIFS(単価情報!C:C,F41,単価情報!B:B,"作業者",単価情報!K:K,"",単価情報!J:J,"&lt;="&amp;G$2)=0,
"単価設定なし",SUM(I41:AL41))))</f>
        <v/>
      </c>
      <c r="I41" s="34" t="str">
        <f>IFERROR(IF(I$7="","",
(
SUMIFS(IF($G$4="作業時間（hh:mm）",中間処理!$G:$G,中間処理!$I:$I),中間処理!$E:$E,I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41,中間処理!$B:$B,"予定",中間処理!$C:$C,"&gt;="&amp;$G$1,中間処理!$C:$C,"&lt;="&amp;$G$2,中間処理!$D:$D,IF($G$3="すべての作業","&lt;&gt;",$G$3)),0)
)
/IF($G$5="10aあたり",I$8*10,1)),"")</f>
        <v/>
      </c>
      <c r="J41" s="35" t="str">
        <f>IFERROR(IF(J$7="","",
(
SUMIFS(IF($G$4="作業時間（hh:mm）",中間処理!$G:$G,中間処理!$I:$I),中間処理!$E:$E,J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41,中間処理!$B:$B,"予定",中間処理!$C:$C,"&gt;="&amp;$G$1,中間処理!$C:$C,"&lt;="&amp;$G$2,中間処理!$D:$D,IF($G$3="すべての作業","&lt;&gt;",$G$3)),0)
)
/IF($G$5="10aあたり",J$8*10,1)),"")</f>
        <v/>
      </c>
      <c r="K41" s="35" t="str">
        <f>IFERROR(IF(K$7="","",
(
SUMIFS(IF($G$4="作業時間（hh:mm）",中間処理!$G:$G,中間処理!$I:$I),中間処理!$E:$E,K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41,中間処理!$B:$B,"予定",中間処理!$C:$C,"&gt;="&amp;$G$1,中間処理!$C:$C,"&lt;="&amp;$G$2,中間処理!$D:$D,IF($G$3="すべての作業","&lt;&gt;",$G$3)),0)
)
/IF($G$5="10aあたり",K$8*10,1)),"")</f>
        <v/>
      </c>
      <c r="L41" s="35" t="str">
        <f>IFERROR(IF(L$7="","",
(
SUMIFS(IF($G$4="作業時間（hh:mm）",中間処理!$G:$G,中間処理!$I:$I),中間処理!$E:$E,L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41,中間処理!$B:$B,"予定",中間処理!$C:$C,"&gt;="&amp;$G$1,中間処理!$C:$C,"&lt;="&amp;$G$2,中間処理!$D:$D,IF($G$3="すべての作業","&lt;&gt;",$G$3)),0)
)
/IF($G$5="10aあたり",L$8*10,1)),"")</f>
        <v/>
      </c>
      <c r="M41" s="35" t="str">
        <f>IFERROR(IF(M$7="","",
(
SUMIFS(IF($G$4="作業時間（hh:mm）",中間処理!$G:$G,中間処理!$I:$I),中間処理!$E:$E,M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41,中間処理!$B:$B,"予定",中間処理!$C:$C,"&gt;="&amp;$G$1,中間処理!$C:$C,"&lt;="&amp;$G$2,中間処理!$D:$D,IF($G$3="すべての作業","&lt;&gt;",$G$3)),0)
)
/IF($G$5="10aあたり",M$8*10,1)),"")</f>
        <v/>
      </c>
      <c r="N41" s="35" t="str">
        <f>IFERROR(IF(N$7="","",
(
SUMIFS(IF($G$4="作業時間（hh:mm）",中間処理!$G:$G,中間処理!$I:$I),中間処理!$E:$E,N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41,中間処理!$B:$B,"予定",中間処理!$C:$C,"&gt;="&amp;$G$1,中間処理!$C:$C,"&lt;="&amp;$G$2,中間処理!$D:$D,IF($G$3="すべての作業","&lt;&gt;",$G$3)),0)
)
/IF($G$5="10aあたり",N$8*10,1)),"")</f>
        <v/>
      </c>
      <c r="O41" s="35" t="str">
        <f>IFERROR(IF(O$7="","",
(
SUMIFS(IF($G$4="作業時間（hh:mm）",中間処理!$G:$G,中間処理!$I:$I),中間処理!$E:$E,O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41,中間処理!$B:$B,"予定",中間処理!$C:$C,"&gt;="&amp;$G$1,中間処理!$C:$C,"&lt;="&amp;$G$2,中間処理!$D:$D,IF($G$3="すべての作業","&lt;&gt;",$G$3)),0)
)
/IF($G$5="10aあたり",O$8*10,1)),"")</f>
        <v/>
      </c>
      <c r="P41" s="35" t="str">
        <f>IFERROR(IF(P$7="","",
(
SUMIFS(IF($G$4="作業時間（hh:mm）",中間処理!$G:$G,中間処理!$I:$I),中間処理!$E:$E,P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41,中間処理!$B:$B,"予定",中間処理!$C:$C,"&gt;="&amp;$G$1,中間処理!$C:$C,"&lt;="&amp;$G$2,中間処理!$D:$D,IF($G$3="すべての作業","&lt;&gt;",$G$3)),0)
)
/IF($G$5="10aあたり",P$8*10,1)),"")</f>
        <v/>
      </c>
      <c r="Q41" s="35" t="str">
        <f>IFERROR(IF(Q$7="","",
(
SUMIFS(IF($G$4="作業時間（hh:mm）",中間処理!$G:$G,中間処理!$I:$I),中間処理!$E:$E,Q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41,中間処理!$B:$B,"予定",中間処理!$C:$C,"&gt;="&amp;$G$1,中間処理!$C:$C,"&lt;="&amp;$G$2,中間処理!$D:$D,IF($G$3="すべての作業","&lt;&gt;",$G$3)),0)
)
/IF($G$5="10aあたり",Q$8*10,1)),"")</f>
        <v/>
      </c>
      <c r="R41" s="35" t="str">
        <f>IFERROR(IF(R$7="","",
(
SUMIFS(IF($G$4="作業時間（hh:mm）",中間処理!$G:$G,中間処理!$I:$I),中間処理!$E:$E,R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41,中間処理!$B:$B,"予定",中間処理!$C:$C,"&gt;="&amp;$G$1,中間処理!$C:$C,"&lt;="&amp;$G$2,中間処理!$D:$D,IF($G$3="すべての作業","&lt;&gt;",$G$3)),0)
)
/IF($G$5="10aあたり",R$8*10,1)),"")</f>
        <v/>
      </c>
      <c r="S41" s="35" t="str">
        <f>IFERROR(IF(S$7="","",
(
SUMIFS(IF($G$4="作業時間（hh:mm）",中間処理!$G:$G,中間処理!$I:$I),中間処理!$E:$E,S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41,中間処理!$B:$B,"予定",中間処理!$C:$C,"&gt;="&amp;$G$1,中間処理!$C:$C,"&lt;="&amp;$G$2,中間処理!$D:$D,IF($G$3="すべての作業","&lt;&gt;",$G$3)),0)
)
/IF($G$5="10aあたり",S$8*10,1)),"")</f>
        <v/>
      </c>
      <c r="T41" s="35" t="str">
        <f>IFERROR(IF(T$7="","",
(
SUMIFS(IF($G$4="作業時間（hh:mm）",中間処理!$G:$G,中間処理!$I:$I),中間処理!$E:$E,T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41,中間処理!$B:$B,"予定",中間処理!$C:$C,"&gt;="&amp;$G$1,中間処理!$C:$C,"&lt;="&amp;$G$2,中間処理!$D:$D,IF($G$3="すべての作業","&lt;&gt;",$G$3)),0)
)
/IF($G$5="10aあたり",T$8*10,1)),"")</f>
        <v/>
      </c>
      <c r="U41" s="35" t="str">
        <f>IFERROR(IF(U$7="","",
(
SUMIFS(IF($G$4="作業時間（hh:mm）",中間処理!$G:$G,中間処理!$I:$I),中間処理!$E:$E,U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41,中間処理!$B:$B,"予定",中間処理!$C:$C,"&gt;="&amp;$G$1,中間処理!$C:$C,"&lt;="&amp;$G$2,中間処理!$D:$D,IF($G$3="すべての作業","&lt;&gt;",$G$3)),0)
)
/IF($G$5="10aあたり",U$8*10,1)),"")</f>
        <v/>
      </c>
      <c r="V41" s="35" t="str">
        <f>IFERROR(IF(V$7="","",
(
SUMIFS(IF($G$4="作業時間（hh:mm）",中間処理!$G:$G,中間処理!$I:$I),中間処理!$E:$E,V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41,中間処理!$B:$B,"予定",中間処理!$C:$C,"&gt;="&amp;$G$1,中間処理!$C:$C,"&lt;="&amp;$G$2,中間処理!$D:$D,IF($G$3="すべての作業","&lt;&gt;",$G$3)),0)
)
/IF($G$5="10aあたり",V$8*10,1)),"")</f>
        <v/>
      </c>
      <c r="W41" s="35" t="str">
        <f>IFERROR(IF(W$7="","",
(
SUMIFS(IF($G$4="作業時間（hh:mm）",中間処理!$G:$G,中間処理!$I:$I),中間処理!$E:$E,W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41,中間処理!$B:$B,"予定",中間処理!$C:$C,"&gt;="&amp;$G$1,中間処理!$C:$C,"&lt;="&amp;$G$2,中間処理!$D:$D,IF($G$3="すべての作業","&lt;&gt;",$G$3)),0)
)
/IF($G$5="10aあたり",W$8*10,1)),"")</f>
        <v/>
      </c>
      <c r="X41" s="35" t="str">
        <f>IFERROR(IF(X$7="","",
(
SUMIFS(IF($G$4="作業時間（hh:mm）",中間処理!$G:$G,中間処理!$I:$I),中間処理!$E:$E,X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41,中間処理!$B:$B,"予定",中間処理!$C:$C,"&gt;="&amp;$G$1,中間処理!$C:$C,"&lt;="&amp;$G$2,中間処理!$D:$D,IF($G$3="すべての作業","&lt;&gt;",$G$3)),0)
)
/IF($G$5="10aあたり",X$8*10,1)),"")</f>
        <v/>
      </c>
      <c r="Y41" s="35" t="str">
        <f>IFERROR(IF(Y$7="","",
(
SUMIFS(IF($G$4="作業時間（hh:mm）",中間処理!$G:$G,中間処理!$I:$I),中間処理!$E:$E,Y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41,中間処理!$B:$B,"予定",中間処理!$C:$C,"&gt;="&amp;$G$1,中間処理!$C:$C,"&lt;="&amp;$G$2,中間処理!$D:$D,IF($G$3="すべての作業","&lt;&gt;",$G$3)),0)
)
/IF($G$5="10aあたり",Y$8*10,1)),"")</f>
        <v/>
      </c>
      <c r="Z41" s="35" t="str">
        <f>IFERROR(IF(Z$7="","",
(
SUMIFS(IF($G$4="作業時間（hh:mm）",中間処理!$G:$G,中間処理!$I:$I),中間処理!$E:$E,Z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41,中間処理!$B:$B,"予定",中間処理!$C:$C,"&gt;="&amp;$G$1,中間処理!$C:$C,"&lt;="&amp;$G$2,中間処理!$D:$D,IF($G$3="すべての作業","&lt;&gt;",$G$3)),0)
)
/IF($G$5="10aあたり",Z$8*10,1)),"")</f>
        <v/>
      </c>
      <c r="AA41" s="35" t="str">
        <f>IFERROR(IF(AA$7="","",
(
SUMIFS(IF($G$4="作業時間（hh:mm）",中間処理!$G:$G,中間処理!$I:$I),中間処理!$E:$E,AA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41,中間処理!$B:$B,"予定",中間処理!$C:$C,"&gt;="&amp;$G$1,中間処理!$C:$C,"&lt;="&amp;$G$2,中間処理!$D:$D,IF($G$3="すべての作業","&lt;&gt;",$G$3)),0)
)
/IF($G$5="10aあたり",AA$8*10,1)),"")</f>
        <v/>
      </c>
      <c r="AB41" s="35" t="str">
        <f>IFERROR(IF(AB$7="","",
(
SUMIFS(IF($G$4="作業時間（hh:mm）",中間処理!$G:$G,中間処理!$I:$I),中間処理!$E:$E,AB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41,中間処理!$B:$B,"予定",中間処理!$C:$C,"&gt;="&amp;$G$1,中間処理!$C:$C,"&lt;="&amp;$G$2,中間処理!$D:$D,IF($G$3="すべての作業","&lt;&gt;",$G$3)),0)
)
/IF($G$5="10aあたり",AB$8*10,1)),"")</f>
        <v/>
      </c>
      <c r="AC41" s="35" t="str">
        <f>IFERROR(IF(AC$7="","",
(
SUMIFS(IF($G$4="作業時間（hh:mm）",中間処理!$G:$G,中間処理!$I:$I),中間処理!$E:$E,AC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41,中間処理!$B:$B,"予定",中間処理!$C:$C,"&gt;="&amp;$G$1,中間処理!$C:$C,"&lt;="&amp;$G$2,中間処理!$D:$D,IF($G$3="すべての作業","&lt;&gt;",$G$3)),0)
)
/IF($G$5="10aあたり",AC$8*10,1)),"")</f>
        <v/>
      </c>
      <c r="AD41" s="35" t="str">
        <f>IFERROR(IF(AD$7="","",
(
SUMIFS(IF($G$4="作業時間（hh:mm）",中間処理!$G:$G,中間処理!$I:$I),中間処理!$E:$E,AD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41,中間処理!$B:$B,"予定",中間処理!$C:$C,"&gt;="&amp;$G$1,中間処理!$C:$C,"&lt;="&amp;$G$2,中間処理!$D:$D,IF($G$3="すべての作業","&lt;&gt;",$G$3)),0)
)
/IF($G$5="10aあたり",AD$8*10,1)),"")</f>
        <v/>
      </c>
      <c r="AE41" s="35" t="str">
        <f>IFERROR(IF(AE$7="","",
(
SUMIFS(IF($G$4="作業時間（hh:mm）",中間処理!$G:$G,中間処理!$I:$I),中間処理!$E:$E,AE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41,中間処理!$B:$B,"予定",中間処理!$C:$C,"&gt;="&amp;$G$1,中間処理!$C:$C,"&lt;="&amp;$G$2,中間処理!$D:$D,IF($G$3="すべての作業","&lt;&gt;",$G$3)),0)
)
/IF($G$5="10aあたり",AE$8*10,1)),"")</f>
        <v/>
      </c>
      <c r="AF41" s="35" t="str">
        <f>IFERROR(IF(AF$7="","",
(
SUMIFS(IF($G$4="作業時間（hh:mm）",中間処理!$G:$G,中間処理!$I:$I),中間処理!$E:$E,AF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41,中間処理!$B:$B,"予定",中間処理!$C:$C,"&gt;="&amp;$G$1,中間処理!$C:$C,"&lt;="&amp;$G$2,中間処理!$D:$D,IF($G$3="すべての作業","&lt;&gt;",$G$3)),0)
)
/IF($G$5="10aあたり",AF$8*10,1)),"")</f>
        <v/>
      </c>
      <c r="AG41" s="35" t="str">
        <f>IFERROR(IF(AG$7="","",
(
SUMIFS(IF($G$4="作業時間（hh:mm）",中間処理!$G:$G,中間処理!$I:$I),中間処理!$E:$E,AG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41,中間処理!$B:$B,"予定",中間処理!$C:$C,"&gt;="&amp;$G$1,中間処理!$C:$C,"&lt;="&amp;$G$2,中間処理!$D:$D,IF($G$3="すべての作業","&lt;&gt;",$G$3)),0)
)
/IF($G$5="10aあたり",AG$8*10,1)),"")</f>
        <v/>
      </c>
      <c r="AH41" s="35" t="str">
        <f>IFERROR(IF(AH$7="","",
(
SUMIFS(IF($G$4="作業時間（hh:mm）",中間処理!$G:$G,中間処理!$I:$I),中間処理!$E:$E,AH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41,中間処理!$B:$B,"予定",中間処理!$C:$C,"&gt;="&amp;$G$1,中間処理!$C:$C,"&lt;="&amp;$G$2,中間処理!$D:$D,IF($G$3="すべての作業","&lt;&gt;",$G$3)),0)
)
/IF($G$5="10aあたり",AH$8*10,1)),"")</f>
        <v/>
      </c>
      <c r="AI41" s="35" t="str">
        <f>IFERROR(IF(AI$7="","",
(
SUMIFS(IF($G$4="作業時間（hh:mm）",中間処理!$G:$G,中間処理!$I:$I),中間処理!$E:$E,AI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41,中間処理!$B:$B,"予定",中間処理!$C:$C,"&gt;="&amp;$G$1,中間処理!$C:$C,"&lt;="&amp;$G$2,中間処理!$D:$D,IF($G$3="すべての作業","&lt;&gt;",$G$3)),0)
)
/IF($G$5="10aあたり",AI$8*10,1)),"")</f>
        <v/>
      </c>
      <c r="AJ41" s="35" t="str">
        <f>IFERROR(IF(AJ$7="","",
(
SUMIFS(IF($G$4="作業時間（hh:mm）",中間処理!$G:$G,中間処理!$I:$I),中間処理!$E:$E,AJ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41,中間処理!$B:$B,"予定",中間処理!$C:$C,"&gt;="&amp;$G$1,中間処理!$C:$C,"&lt;="&amp;$G$2,中間処理!$D:$D,IF($G$3="すべての作業","&lt;&gt;",$G$3)),0)
)
/IF($G$5="10aあたり",AJ$8*10,1)),"")</f>
        <v/>
      </c>
      <c r="AK41" s="35" t="str">
        <f>IFERROR(IF(AK$7="","",
(
SUMIFS(IF($G$4="作業時間（hh:mm）",中間処理!$G:$G,中間処理!$I:$I),中間処理!$E:$E,AK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41,中間処理!$B:$B,"予定",中間処理!$C:$C,"&gt;="&amp;$G$1,中間処理!$C:$C,"&lt;="&amp;$G$2,中間処理!$D:$D,IF($G$3="すべての作業","&lt;&gt;",$G$3)),0)
)
/IF($G$5="10aあたり",AK$8*10,1)),"")</f>
        <v/>
      </c>
      <c r="AL41" s="35" t="str">
        <f>IFERROR(IF(AL$7="","",
(
SUMIFS(IF($G$4="作業時間（hh:mm）",中間処理!$G:$G,中間処理!$I:$I),中間処理!$E:$E,AL$7,中間処理!$F:$F,$F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41,中間処理!$B:$B,"予定",中間処理!$C:$C,"&gt;="&amp;$G$1,中間処理!$C:$C,"&lt;="&amp;$G$2,中間処理!$D:$D,IF($G$3="すべての作業","&lt;&gt;",$G$3)),0)
)
/IF($G$5="10aあたり",AL$8*10,1)),"")</f>
        <v/>
      </c>
    </row>
    <row r="42" spans="7:38">
      <c r="G42" s="13"/>
      <c r="H42" s="22" t="str">
        <f>IF(G42="","",
IF(G$4="作業時間（hh:mm）",SUM(I42:AL42),
IF(
COUNTIFS(単価情報!C:C,F42,単価情報!B:B,"作業者",単価情報!K:K,"&gt;="&amp;G$1,単価情報!J:J,"&lt;="&amp;G$2)
+COUNTIFS(単価情報!C:C,F42,単価情報!B:B,"作業者",単価情報!K:K,"",単価情報!J:J,"&lt;="&amp;G$2)=0,
"単価設定なし",SUM(I42:AL42))))</f>
        <v/>
      </c>
      <c r="I42" s="34" t="str">
        <f>IFERROR(IF(I$7="","",
(
SUMIFS(IF($G$4="作業時間（hh:mm）",中間処理!$G:$G,中間処理!$I:$I),中間処理!$E:$E,I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42,中間処理!$B:$B,"予定",中間処理!$C:$C,"&gt;="&amp;$G$1,中間処理!$C:$C,"&lt;="&amp;$G$2,中間処理!$D:$D,IF($G$3="すべての作業","&lt;&gt;",$G$3)),0)
)
/IF($G$5="10aあたり",I$8*10,1)),"")</f>
        <v/>
      </c>
      <c r="J42" s="35" t="str">
        <f>IFERROR(IF(J$7="","",
(
SUMIFS(IF($G$4="作業時間（hh:mm）",中間処理!$G:$G,中間処理!$I:$I),中間処理!$E:$E,J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42,中間処理!$B:$B,"予定",中間処理!$C:$C,"&gt;="&amp;$G$1,中間処理!$C:$C,"&lt;="&amp;$G$2,中間処理!$D:$D,IF($G$3="すべての作業","&lt;&gt;",$G$3)),0)
)
/IF($G$5="10aあたり",J$8*10,1)),"")</f>
        <v/>
      </c>
      <c r="K42" s="35" t="str">
        <f>IFERROR(IF(K$7="","",
(
SUMIFS(IF($G$4="作業時間（hh:mm）",中間処理!$G:$G,中間処理!$I:$I),中間処理!$E:$E,K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42,中間処理!$B:$B,"予定",中間処理!$C:$C,"&gt;="&amp;$G$1,中間処理!$C:$C,"&lt;="&amp;$G$2,中間処理!$D:$D,IF($G$3="すべての作業","&lt;&gt;",$G$3)),0)
)
/IF($G$5="10aあたり",K$8*10,1)),"")</f>
        <v/>
      </c>
      <c r="L42" s="35" t="str">
        <f>IFERROR(IF(L$7="","",
(
SUMIFS(IF($G$4="作業時間（hh:mm）",中間処理!$G:$G,中間処理!$I:$I),中間処理!$E:$E,L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42,中間処理!$B:$B,"予定",中間処理!$C:$C,"&gt;="&amp;$G$1,中間処理!$C:$C,"&lt;="&amp;$G$2,中間処理!$D:$D,IF($G$3="すべての作業","&lt;&gt;",$G$3)),0)
)
/IF($G$5="10aあたり",L$8*10,1)),"")</f>
        <v/>
      </c>
      <c r="M42" s="35" t="str">
        <f>IFERROR(IF(M$7="","",
(
SUMIFS(IF($G$4="作業時間（hh:mm）",中間処理!$G:$G,中間処理!$I:$I),中間処理!$E:$E,M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42,中間処理!$B:$B,"予定",中間処理!$C:$C,"&gt;="&amp;$G$1,中間処理!$C:$C,"&lt;="&amp;$G$2,中間処理!$D:$D,IF($G$3="すべての作業","&lt;&gt;",$G$3)),0)
)
/IF($G$5="10aあたり",M$8*10,1)),"")</f>
        <v/>
      </c>
      <c r="N42" s="35" t="str">
        <f>IFERROR(IF(N$7="","",
(
SUMIFS(IF($G$4="作業時間（hh:mm）",中間処理!$G:$G,中間処理!$I:$I),中間処理!$E:$E,N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42,中間処理!$B:$B,"予定",中間処理!$C:$C,"&gt;="&amp;$G$1,中間処理!$C:$C,"&lt;="&amp;$G$2,中間処理!$D:$D,IF($G$3="すべての作業","&lt;&gt;",$G$3)),0)
)
/IF($G$5="10aあたり",N$8*10,1)),"")</f>
        <v/>
      </c>
      <c r="O42" s="35" t="str">
        <f>IFERROR(IF(O$7="","",
(
SUMIFS(IF($G$4="作業時間（hh:mm）",中間処理!$G:$G,中間処理!$I:$I),中間処理!$E:$E,O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42,中間処理!$B:$B,"予定",中間処理!$C:$C,"&gt;="&amp;$G$1,中間処理!$C:$C,"&lt;="&amp;$G$2,中間処理!$D:$D,IF($G$3="すべての作業","&lt;&gt;",$G$3)),0)
)
/IF($G$5="10aあたり",O$8*10,1)),"")</f>
        <v/>
      </c>
      <c r="P42" s="35" t="str">
        <f>IFERROR(IF(P$7="","",
(
SUMIFS(IF($G$4="作業時間（hh:mm）",中間処理!$G:$G,中間処理!$I:$I),中間処理!$E:$E,P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42,中間処理!$B:$B,"予定",中間処理!$C:$C,"&gt;="&amp;$G$1,中間処理!$C:$C,"&lt;="&amp;$G$2,中間処理!$D:$D,IF($G$3="すべての作業","&lt;&gt;",$G$3)),0)
)
/IF($G$5="10aあたり",P$8*10,1)),"")</f>
        <v/>
      </c>
      <c r="Q42" s="35" t="str">
        <f>IFERROR(IF(Q$7="","",
(
SUMIFS(IF($G$4="作業時間（hh:mm）",中間処理!$G:$G,中間処理!$I:$I),中間処理!$E:$E,Q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42,中間処理!$B:$B,"予定",中間処理!$C:$C,"&gt;="&amp;$G$1,中間処理!$C:$C,"&lt;="&amp;$G$2,中間処理!$D:$D,IF($G$3="すべての作業","&lt;&gt;",$G$3)),0)
)
/IF($G$5="10aあたり",Q$8*10,1)),"")</f>
        <v/>
      </c>
      <c r="R42" s="35" t="str">
        <f>IFERROR(IF(R$7="","",
(
SUMIFS(IF($G$4="作業時間（hh:mm）",中間処理!$G:$G,中間処理!$I:$I),中間処理!$E:$E,R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42,中間処理!$B:$B,"予定",中間処理!$C:$C,"&gt;="&amp;$G$1,中間処理!$C:$C,"&lt;="&amp;$G$2,中間処理!$D:$D,IF($G$3="すべての作業","&lt;&gt;",$G$3)),0)
)
/IF($G$5="10aあたり",R$8*10,1)),"")</f>
        <v/>
      </c>
      <c r="S42" s="35" t="str">
        <f>IFERROR(IF(S$7="","",
(
SUMIFS(IF($G$4="作業時間（hh:mm）",中間処理!$G:$G,中間処理!$I:$I),中間処理!$E:$E,S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42,中間処理!$B:$B,"予定",中間処理!$C:$C,"&gt;="&amp;$G$1,中間処理!$C:$C,"&lt;="&amp;$G$2,中間処理!$D:$D,IF($G$3="すべての作業","&lt;&gt;",$G$3)),0)
)
/IF($G$5="10aあたり",S$8*10,1)),"")</f>
        <v/>
      </c>
      <c r="T42" s="35" t="str">
        <f>IFERROR(IF(T$7="","",
(
SUMIFS(IF($G$4="作業時間（hh:mm）",中間処理!$G:$G,中間処理!$I:$I),中間処理!$E:$E,T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42,中間処理!$B:$B,"予定",中間処理!$C:$C,"&gt;="&amp;$G$1,中間処理!$C:$C,"&lt;="&amp;$G$2,中間処理!$D:$D,IF($G$3="すべての作業","&lt;&gt;",$G$3)),0)
)
/IF($G$5="10aあたり",T$8*10,1)),"")</f>
        <v/>
      </c>
      <c r="U42" s="35" t="str">
        <f>IFERROR(IF(U$7="","",
(
SUMIFS(IF($G$4="作業時間（hh:mm）",中間処理!$G:$G,中間処理!$I:$I),中間処理!$E:$E,U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42,中間処理!$B:$B,"予定",中間処理!$C:$C,"&gt;="&amp;$G$1,中間処理!$C:$C,"&lt;="&amp;$G$2,中間処理!$D:$D,IF($G$3="すべての作業","&lt;&gt;",$G$3)),0)
)
/IF($G$5="10aあたり",U$8*10,1)),"")</f>
        <v/>
      </c>
      <c r="V42" s="35" t="str">
        <f>IFERROR(IF(V$7="","",
(
SUMIFS(IF($G$4="作業時間（hh:mm）",中間処理!$G:$G,中間処理!$I:$I),中間処理!$E:$E,V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42,中間処理!$B:$B,"予定",中間処理!$C:$C,"&gt;="&amp;$G$1,中間処理!$C:$C,"&lt;="&amp;$G$2,中間処理!$D:$D,IF($G$3="すべての作業","&lt;&gt;",$G$3)),0)
)
/IF($G$5="10aあたり",V$8*10,1)),"")</f>
        <v/>
      </c>
      <c r="W42" s="35" t="str">
        <f>IFERROR(IF(W$7="","",
(
SUMIFS(IF($G$4="作業時間（hh:mm）",中間処理!$G:$G,中間処理!$I:$I),中間処理!$E:$E,W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42,中間処理!$B:$B,"予定",中間処理!$C:$C,"&gt;="&amp;$G$1,中間処理!$C:$C,"&lt;="&amp;$G$2,中間処理!$D:$D,IF($G$3="すべての作業","&lt;&gt;",$G$3)),0)
)
/IF($G$5="10aあたり",W$8*10,1)),"")</f>
        <v/>
      </c>
      <c r="X42" s="35" t="str">
        <f>IFERROR(IF(X$7="","",
(
SUMIFS(IF($G$4="作業時間（hh:mm）",中間処理!$G:$G,中間処理!$I:$I),中間処理!$E:$E,X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42,中間処理!$B:$B,"予定",中間処理!$C:$C,"&gt;="&amp;$G$1,中間処理!$C:$C,"&lt;="&amp;$G$2,中間処理!$D:$D,IF($G$3="すべての作業","&lt;&gt;",$G$3)),0)
)
/IF($G$5="10aあたり",X$8*10,1)),"")</f>
        <v/>
      </c>
      <c r="Y42" s="35" t="str">
        <f>IFERROR(IF(Y$7="","",
(
SUMIFS(IF($G$4="作業時間（hh:mm）",中間処理!$G:$G,中間処理!$I:$I),中間処理!$E:$E,Y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42,中間処理!$B:$B,"予定",中間処理!$C:$C,"&gt;="&amp;$G$1,中間処理!$C:$C,"&lt;="&amp;$G$2,中間処理!$D:$D,IF($G$3="すべての作業","&lt;&gt;",$G$3)),0)
)
/IF($G$5="10aあたり",Y$8*10,1)),"")</f>
        <v/>
      </c>
      <c r="Z42" s="35" t="str">
        <f>IFERROR(IF(Z$7="","",
(
SUMIFS(IF($G$4="作業時間（hh:mm）",中間処理!$G:$G,中間処理!$I:$I),中間処理!$E:$E,Z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42,中間処理!$B:$B,"予定",中間処理!$C:$C,"&gt;="&amp;$G$1,中間処理!$C:$C,"&lt;="&amp;$G$2,中間処理!$D:$D,IF($G$3="すべての作業","&lt;&gt;",$G$3)),0)
)
/IF($G$5="10aあたり",Z$8*10,1)),"")</f>
        <v/>
      </c>
      <c r="AA42" s="35" t="str">
        <f>IFERROR(IF(AA$7="","",
(
SUMIFS(IF($G$4="作業時間（hh:mm）",中間処理!$G:$G,中間処理!$I:$I),中間処理!$E:$E,AA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42,中間処理!$B:$B,"予定",中間処理!$C:$C,"&gt;="&amp;$G$1,中間処理!$C:$C,"&lt;="&amp;$G$2,中間処理!$D:$D,IF($G$3="すべての作業","&lt;&gt;",$G$3)),0)
)
/IF($G$5="10aあたり",AA$8*10,1)),"")</f>
        <v/>
      </c>
      <c r="AB42" s="35" t="str">
        <f>IFERROR(IF(AB$7="","",
(
SUMIFS(IF($G$4="作業時間（hh:mm）",中間処理!$G:$G,中間処理!$I:$I),中間処理!$E:$E,AB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42,中間処理!$B:$B,"予定",中間処理!$C:$C,"&gt;="&amp;$G$1,中間処理!$C:$C,"&lt;="&amp;$G$2,中間処理!$D:$D,IF($G$3="すべての作業","&lt;&gt;",$G$3)),0)
)
/IF($G$5="10aあたり",AB$8*10,1)),"")</f>
        <v/>
      </c>
      <c r="AC42" s="35" t="str">
        <f>IFERROR(IF(AC$7="","",
(
SUMIFS(IF($G$4="作業時間（hh:mm）",中間処理!$G:$G,中間処理!$I:$I),中間処理!$E:$E,AC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42,中間処理!$B:$B,"予定",中間処理!$C:$C,"&gt;="&amp;$G$1,中間処理!$C:$C,"&lt;="&amp;$G$2,中間処理!$D:$D,IF($G$3="すべての作業","&lt;&gt;",$G$3)),0)
)
/IF($G$5="10aあたり",AC$8*10,1)),"")</f>
        <v/>
      </c>
      <c r="AD42" s="35" t="str">
        <f>IFERROR(IF(AD$7="","",
(
SUMIFS(IF($G$4="作業時間（hh:mm）",中間処理!$G:$G,中間処理!$I:$I),中間処理!$E:$E,AD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42,中間処理!$B:$B,"予定",中間処理!$C:$C,"&gt;="&amp;$G$1,中間処理!$C:$C,"&lt;="&amp;$G$2,中間処理!$D:$D,IF($G$3="すべての作業","&lt;&gt;",$G$3)),0)
)
/IF($G$5="10aあたり",AD$8*10,1)),"")</f>
        <v/>
      </c>
      <c r="AE42" s="35" t="str">
        <f>IFERROR(IF(AE$7="","",
(
SUMIFS(IF($G$4="作業時間（hh:mm）",中間処理!$G:$G,中間処理!$I:$I),中間処理!$E:$E,AE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42,中間処理!$B:$B,"予定",中間処理!$C:$C,"&gt;="&amp;$G$1,中間処理!$C:$C,"&lt;="&amp;$G$2,中間処理!$D:$D,IF($G$3="すべての作業","&lt;&gt;",$G$3)),0)
)
/IF($G$5="10aあたり",AE$8*10,1)),"")</f>
        <v/>
      </c>
      <c r="AF42" s="35" t="str">
        <f>IFERROR(IF(AF$7="","",
(
SUMIFS(IF($G$4="作業時間（hh:mm）",中間処理!$G:$G,中間処理!$I:$I),中間処理!$E:$E,AF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42,中間処理!$B:$B,"予定",中間処理!$C:$C,"&gt;="&amp;$G$1,中間処理!$C:$C,"&lt;="&amp;$G$2,中間処理!$D:$D,IF($G$3="すべての作業","&lt;&gt;",$G$3)),0)
)
/IF($G$5="10aあたり",AF$8*10,1)),"")</f>
        <v/>
      </c>
      <c r="AG42" s="35" t="str">
        <f>IFERROR(IF(AG$7="","",
(
SUMIFS(IF($G$4="作業時間（hh:mm）",中間処理!$G:$G,中間処理!$I:$I),中間処理!$E:$E,AG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42,中間処理!$B:$B,"予定",中間処理!$C:$C,"&gt;="&amp;$G$1,中間処理!$C:$C,"&lt;="&amp;$G$2,中間処理!$D:$D,IF($G$3="すべての作業","&lt;&gt;",$G$3)),0)
)
/IF($G$5="10aあたり",AG$8*10,1)),"")</f>
        <v/>
      </c>
      <c r="AH42" s="35" t="str">
        <f>IFERROR(IF(AH$7="","",
(
SUMIFS(IF($G$4="作業時間（hh:mm）",中間処理!$G:$G,中間処理!$I:$I),中間処理!$E:$E,AH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42,中間処理!$B:$B,"予定",中間処理!$C:$C,"&gt;="&amp;$G$1,中間処理!$C:$C,"&lt;="&amp;$G$2,中間処理!$D:$D,IF($G$3="すべての作業","&lt;&gt;",$G$3)),0)
)
/IF($G$5="10aあたり",AH$8*10,1)),"")</f>
        <v/>
      </c>
      <c r="AI42" s="35" t="str">
        <f>IFERROR(IF(AI$7="","",
(
SUMIFS(IF($G$4="作業時間（hh:mm）",中間処理!$G:$G,中間処理!$I:$I),中間処理!$E:$E,AI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42,中間処理!$B:$B,"予定",中間処理!$C:$C,"&gt;="&amp;$G$1,中間処理!$C:$C,"&lt;="&amp;$G$2,中間処理!$D:$D,IF($G$3="すべての作業","&lt;&gt;",$G$3)),0)
)
/IF($G$5="10aあたり",AI$8*10,1)),"")</f>
        <v/>
      </c>
      <c r="AJ42" s="35" t="str">
        <f>IFERROR(IF(AJ$7="","",
(
SUMIFS(IF($G$4="作業時間（hh:mm）",中間処理!$G:$G,中間処理!$I:$I),中間処理!$E:$E,AJ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42,中間処理!$B:$B,"予定",中間処理!$C:$C,"&gt;="&amp;$G$1,中間処理!$C:$C,"&lt;="&amp;$G$2,中間処理!$D:$D,IF($G$3="すべての作業","&lt;&gt;",$G$3)),0)
)
/IF($G$5="10aあたり",AJ$8*10,1)),"")</f>
        <v/>
      </c>
      <c r="AK42" s="35" t="str">
        <f>IFERROR(IF(AK$7="","",
(
SUMIFS(IF($G$4="作業時間（hh:mm）",中間処理!$G:$G,中間処理!$I:$I),中間処理!$E:$E,AK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42,中間処理!$B:$B,"予定",中間処理!$C:$C,"&gt;="&amp;$G$1,中間処理!$C:$C,"&lt;="&amp;$G$2,中間処理!$D:$D,IF($G$3="すべての作業","&lt;&gt;",$G$3)),0)
)
/IF($G$5="10aあたり",AK$8*10,1)),"")</f>
        <v/>
      </c>
      <c r="AL42" s="35" t="str">
        <f>IFERROR(IF(AL$7="","",
(
SUMIFS(IF($G$4="作業時間（hh:mm）",中間処理!$G:$G,中間処理!$I:$I),中間処理!$E:$E,AL$7,中間処理!$F:$F,$F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42,中間処理!$B:$B,"予定",中間処理!$C:$C,"&gt;="&amp;$G$1,中間処理!$C:$C,"&lt;="&amp;$G$2,中間処理!$D:$D,IF($G$3="すべての作業","&lt;&gt;",$G$3)),0)
)
/IF($G$5="10aあたり",AL$8*10,1)),"")</f>
        <v/>
      </c>
    </row>
    <row r="43" spans="7:38">
      <c r="G43" s="13"/>
      <c r="H43" s="22" t="str">
        <f>IF(G43="","",
IF(G$4="作業時間（hh:mm）",SUM(I43:AL43),
IF(
COUNTIFS(単価情報!C:C,F43,単価情報!B:B,"作業者",単価情報!K:K,"&gt;="&amp;G$1,単価情報!J:J,"&lt;="&amp;G$2)
+COUNTIFS(単価情報!C:C,F43,単価情報!B:B,"作業者",単価情報!K:K,"",単価情報!J:J,"&lt;="&amp;G$2)=0,
"単価設定なし",SUM(I43:AL43))))</f>
        <v/>
      </c>
      <c r="I43" s="34" t="str">
        <f>IFERROR(IF(I$7="","",
(
SUMIFS(IF($G$4="作業時間（hh:mm）",中間処理!$G:$G,中間処理!$I:$I),中間処理!$E:$E,I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43,中間処理!$B:$B,"予定",中間処理!$C:$C,"&gt;="&amp;$G$1,中間処理!$C:$C,"&lt;="&amp;$G$2,中間処理!$D:$D,IF($G$3="すべての作業","&lt;&gt;",$G$3)),0)
)
/IF($G$5="10aあたり",I$8*10,1)),"")</f>
        <v/>
      </c>
      <c r="J43" s="35" t="str">
        <f>IFERROR(IF(J$7="","",
(
SUMIFS(IF($G$4="作業時間（hh:mm）",中間処理!$G:$G,中間処理!$I:$I),中間処理!$E:$E,J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43,中間処理!$B:$B,"予定",中間処理!$C:$C,"&gt;="&amp;$G$1,中間処理!$C:$C,"&lt;="&amp;$G$2,中間処理!$D:$D,IF($G$3="すべての作業","&lt;&gt;",$G$3)),0)
)
/IF($G$5="10aあたり",J$8*10,1)),"")</f>
        <v/>
      </c>
      <c r="K43" s="35" t="str">
        <f>IFERROR(IF(K$7="","",
(
SUMIFS(IF($G$4="作業時間（hh:mm）",中間処理!$G:$G,中間処理!$I:$I),中間処理!$E:$E,K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43,中間処理!$B:$B,"予定",中間処理!$C:$C,"&gt;="&amp;$G$1,中間処理!$C:$C,"&lt;="&amp;$G$2,中間処理!$D:$D,IF($G$3="すべての作業","&lt;&gt;",$G$3)),0)
)
/IF($G$5="10aあたり",K$8*10,1)),"")</f>
        <v/>
      </c>
      <c r="L43" s="35" t="str">
        <f>IFERROR(IF(L$7="","",
(
SUMIFS(IF($G$4="作業時間（hh:mm）",中間処理!$G:$G,中間処理!$I:$I),中間処理!$E:$E,L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43,中間処理!$B:$B,"予定",中間処理!$C:$C,"&gt;="&amp;$G$1,中間処理!$C:$C,"&lt;="&amp;$G$2,中間処理!$D:$D,IF($G$3="すべての作業","&lt;&gt;",$G$3)),0)
)
/IF($G$5="10aあたり",L$8*10,1)),"")</f>
        <v/>
      </c>
      <c r="M43" s="35" t="str">
        <f>IFERROR(IF(M$7="","",
(
SUMIFS(IF($G$4="作業時間（hh:mm）",中間処理!$G:$G,中間処理!$I:$I),中間処理!$E:$E,M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43,中間処理!$B:$B,"予定",中間処理!$C:$C,"&gt;="&amp;$G$1,中間処理!$C:$C,"&lt;="&amp;$G$2,中間処理!$D:$D,IF($G$3="すべての作業","&lt;&gt;",$G$3)),0)
)
/IF($G$5="10aあたり",M$8*10,1)),"")</f>
        <v/>
      </c>
      <c r="N43" s="35" t="str">
        <f>IFERROR(IF(N$7="","",
(
SUMIFS(IF($G$4="作業時間（hh:mm）",中間処理!$G:$G,中間処理!$I:$I),中間処理!$E:$E,N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43,中間処理!$B:$B,"予定",中間処理!$C:$C,"&gt;="&amp;$G$1,中間処理!$C:$C,"&lt;="&amp;$G$2,中間処理!$D:$D,IF($G$3="すべての作業","&lt;&gt;",$G$3)),0)
)
/IF($G$5="10aあたり",N$8*10,1)),"")</f>
        <v/>
      </c>
      <c r="O43" s="35" t="str">
        <f>IFERROR(IF(O$7="","",
(
SUMIFS(IF($G$4="作業時間（hh:mm）",中間処理!$G:$G,中間処理!$I:$I),中間処理!$E:$E,O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43,中間処理!$B:$B,"予定",中間処理!$C:$C,"&gt;="&amp;$G$1,中間処理!$C:$C,"&lt;="&amp;$G$2,中間処理!$D:$D,IF($G$3="すべての作業","&lt;&gt;",$G$3)),0)
)
/IF($G$5="10aあたり",O$8*10,1)),"")</f>
        <v/>
      </c>
      <c r="P43" s="35" t="str">
        <f>IFERROR(IF(P$7="","",
(
SUMIFS(IF($G$4="作業時間（hh:mm）",中間処理!$G:$G,中間処理!$I:$I),中間処理!$E:$E,P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43,中間処理!$B:$B,"予定",中間処理!$C:$C,"&gt;="&amp;$G$1,中間処理!$C:$C,"&lt;="&amp;$G$2,中間処理!$D:$D,IF($G$3="すべての作業","&lt;&gt;",$G$3)),0)
)
/IF($G$5="10aあたり",P$8*10,1)),"")</f>
        <v/>
      </c>
      <c r="Q43" s="35" t="str">
        <f>IFERROR(IF(Q$7="","",
(
SUMIFS(IF($G$4="作業時間（hh:mm）",中間処理!$G:$G,中間処理!$I:$I),中間処理!$E:$E,Q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43,中間処理!$B:$B,"予定",中間処理!$C:$C,"&gt;="&amp;$G$1,中間処理!$C:$C,"&lt;="&amp;$G$2,中間処理!$D:$D,IF($G$3="すべての作業","&lt;&gt;",$G$3)),0)
)
/IF($G$5="10aあたり",Q$8*10,1)),"")</f>
        <v/>
      </c>
      <c r="R43" s="35" t="str">
        <f>IFERROR(IF(R$7="","",
(
SUMIFS(IF($G$4="作業時間（hh:mm）",中間処理!$G:$G,中間処理!$I:$I),中間処理!$E:$E,R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43,中間処理!$B:$B,"予定",中間処理!$C:$C,"&gt;="&amp;$G$1,中間処理!$C:$C,"&lt;="&amp;$G$2,中間処理!$D:$D,IF($G$3="すべての作業","&lt;&gt;",$G$3)),0)
)
/IF($G$5="10aあたり",R$8*10,1)),"")</f>
        <v/>
      </c>
      <c r="S43" s="35" t="str">
        <f>IFERROR(IF(S$7="","",
(
SUMIFS(IF($G$4="作業時間（hh:mm）",中間処理!$G:$G,中間処理!$I:$I),中間処理!$E:$E,S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43,中間処理!$B:$B,"予定",中間処理!$C:$C,"&gt;="&amp;$G$1,中間処理!$C:$C,"&lt;="&amp;$G$2,中間処理!$D:$D,IF($G$3="すべての作業","&lt;&gt;",$G$3)),0)
)
/IF($G$5="10aあたり",S$8*10,1)),"")</f>
        <v/>
      </c>
      <c r="T43" s="35" t="str">
        <f>IFERROR(IF(T$7="","",
(
SUMIFS(IF($G$4="作業時間（hh:mm）",中間処理!$G:$G,中間処理!$I:$I),中間処理!$E:$E,T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43,中間処理!$B:$B,"予定",中間処理!$C:$C,"&gt;="&amp;$G$1,中間処理!$C:$C,"&lt;="&amp;$G$2,中間処理!$D:$D,IF($G$3="すべての作業","&lt;&gt;",$G$3)),0)
)
/IF($G$5="10aあたり",T$8*10,1)),"")</f>
        <v/>
      </c>
      <c r="U43" s="35" t="str">
        <f>IFERROR(IF(U$7="","",
(
SUMIFS(IF($G$4="作業時間（hh:mm）",中間処理!$G:$G,中間処理!$I:$I),中間処理!$E:$E,U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43,中間処理!$B:$B,"予定",中間処理!$C:$C,"&gt;="&amp;$G$1,中間処理!$C:$C,"&lt;="&amp;$G$2,中間処理!$D:$D,IF($G$3="すべての作業","&lt;&gt;",$G$3)),0)
)
/IF($G$5="10aあたり",U$8*10,1)),"")</f>
        <v/>
      </c>
      <c r="V43" s="35" t="str">
        <f>IFERROR(IF(V$7="","",
(
SUMIFS(IF($G$4="作業時間（hh:mm）",中間処理!$G:$G,中間処理!$I:$I),中間処理!$E:$E,V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43,中間処理!$B:$B,"予定",中間処理!$C:$C,"&gt;="&amp;$G$1,中間処理!$C:$C,"&lt;="&amp;$G$2,中間処理!$D:$D,IF($G$3="すべての作業","&lt;&gt;",$G$3)),0)
)
/IF($G$5="10aあたり",V$8*10,1)),"")</f>
        <v/>
      </c>
      <c r="W43" s="35" t="str">
        <f>IFERROR(IF(W$7="","",
(
SUMIFS(IF($G$4="作業時間（hh:mm）",中間処理!$G:$G,中間処理!$I:$I),中間処理!$E:$E,W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43,中間処理!$B:$B,"予定",中間処理!$C:$C,"&gt;="&amp;$G$1,中間処理!$C:$C,"&lt;="&amp;$G$2,中間処理!$D:$D,IF($G$3="すべての作業","&lt;&gt;",$G$3)),0)
)
/IF($G$5="10aあたり",W$8*10,1)),"")</f>
        <v/>
      </c>
      <c r="X43" s="35" t="str">
        <f>IFERROR(IF(X$7="","",
(
SUMIFS(IF($G$4="作業時間（hh:mm）",中間処理!$G:$G,中間処理!$I:$I),中間処理!$E:$E,X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43,中間処理!$B:$B,"予定",中間処理!$C:$C,"&gt;="&amp;$G$1,中間処理!$C:$C,"&lt;="&amp;$G$2,中間処理!$D:$D,IF($G$3="すべての作業","&lt;&gt;",$G$3)),0)
)
/IF($G$5="10aあたり",X$8*10,1)),"")</f>
        <v/>
      </c>
      <c r="Y43" s="35" t="str">
        <f>IFERROR(IF(Y$7="","",
(
SUMIFS(IF($G$4="作業時間（hh:mm）",中間処理!$G:$G,中間処理!$I:$I),中間処理!$E:$E,Y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43,中間処理!$B:$B,"予定",中間処理!$C:$C,"&gt;="&amp;$G$1,中間処理!$C:$C,"&lt;="&amp;$G$2,中間処理!$D:$D,IF($G$3="すべての作業","&lt;&gt;",$G$3)),0)
)
/IF($G$5="10aあたり",Y$8*10,1)),"")</f>
        <v/>
      </c>
      <c r="Z43" s="35" t="str">
        <f>IFERROR(IF(Z$7="","",
(
SUMIFS(IF($G$4="作業時間（hh:mm）",中間処理!$G:$G,中間処理!$I:$I),中間処理!$E:$E,Z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43,中間処理!$B:$B,"予定",中間処理!$C:$C,"&gt;="&amp;$G$1,中間処理!$C:$C,"&lt;="&amp;$G$2,中間処理!$D:$D,IF($G$3="すべての作業","&lt;&gt;",$G$3)),0)
)
/IF($G$5="10aあたり",Z$8*10,1)),"")</f>
        <v/>
      </c>
      <c r="AA43" s="35" t="str">
        <f>IFERROR(IF(AA$7="","",
(
SUMIFS(IF($G$4="作業時間（hh:mm）",中間処理!$G:$G,中間処理!$I:$I),中間処理!$E:$E,AA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43,中間処理!$B:$B,"予定",中間処理!$C:$C,"&gt;="&amp;$G$1,中間処理!$C:$C,"&lt;="&amp;$G$2,中間処理!$D:$D,IF($G$3="すべての作業","&lt;&gt;",$G$3)),0)
)
/IF($G$5="10aあたり",AA$8*10,1)),"")</f>
        <v/>
      </c>
      <c r="AB43" s="35" t="str">
        <f>IFERROR(IF(AB$7="","",
(
SUMIFS(IF($G$4="作業時間（hh:mm）",中間処理!$G:$G,中間処理!$I:$I),中間処理!$E:$E,AB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43,中間処理!$B:$B,"予定",中間処理!$C:$C,"&gt;="&amp;$G$1,中間処理!$C:$C,"&lt;="&amp;$G$2,中間処理!$D:$D,IF($G$3="すべての作業","&lt;&gt;",$G$3)),0)
)
/IF($G$5="10aあたり",AB$8*10,1)),"")</f>
        <v/>
      </c>
      <c r="AC43" s="35" t="str">
        <f>IFERROR(IF(AC$7="","",
(
SUMIFS(IF($G$4="作業時間（hh:mm）",中間処理!$G:$G,中間処理!$I:$I),中間処理!$E:$E,AC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43,中間処理!$B:$B,"予定",中間処理!$C:$C,"&gt;="&amp;$G$1,中間処理!$C:$C,"&lt;="&amp;$G$2,中間処理!$D:$D,IF($G$3="すべての作業","&lt;&gt;",$G$3)),0)
)
/IF($G$5="10aあたり",AC$8*10,1)),"")</f>
        <v/>
      </c>
      <c r="AD43" s="35" t="str">
        <f>IFERROR(IF(AD$7="","",
(
SUMIFS(IF($G$4="作業時間（hh:mm）",中間処理!$G:$G,中間処理!$I:$I),中間処理!$E:$E,AD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43,中間処理!$B:$B,"予定",中間処理!$C:$C,"&gt;="&amp;$G$1,中間処理!$C:$C,"&lt;="&amp;$G$2,中間処理!$D:$D,IF($G$3="すべての作業","&lt;&gt;",$G$3)),0)
)
/IF($G$5="10aあたり",AD$8*10,1)),"")</f>
        <v/>
      </c>
      <c r="AE43" s="35" t="str">
        <f>IFERROR(IF(AE$7="","",
(
SUMIFS(IF($G$4="作業時間（hh:mm）",中間処理!$G:$G,中間処理!$I:$I),中間処理!$E:$E,AE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43,中間処理!$B:$B,"予定",中間処理!$C:$C,"&gt;="&amp;$G$1,中間処理!$C:$C,"&lt;="&amp;$G$2,中間処理!$D:$D,IF($G$3="すべての作業","&lt;&gt;",$G$3)),0)
)
/IF($G$5="10aあたり",AE$8*10,1)),"")</f>
        <v/>
      </c>
      <c r="AF43" s="35" t="str">
        <f>IFERROR(IF(AF$7="","",
(
SUMIFS(IF($G$4="作業時間（hh:mm）",中間処理!$G:$G,中間処理!$I:$I),中間処理!$E:$E,AF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43,中間処理!$B:$B,"予定",中間処理!$C:$C,"&gt;="&amp;$G$1,中間処理!$C:$C,"&lt;="&amp;$G$2,中間処理!$D:$D,IF($G$3="すべての作業","&lt;&gt;",$G$3)),0)
)
/IF($G$5="10aあたり",AF$8*10,1)),"")</f>
        <v/>
      </c>
      <c r="AG43" s="35" t="str">
        <f>IFERROR(IF(AG$7="","",
(
SUMIFS(IF($G$4="作業時間（hh:mm）",中間処理!$G:$G,中間処理!$I:$I),中間処理!$E:$E,AG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43,中間処理!$B:$B,"予定",中間処理!$C:$C,"&gt;="&amp;$G$1,中間処理!$C:$C,"&lt;="&amp;$G$2,中間処理!$D:$D,IF($G$3="すべての作業","&lt;&gt;",$G$3)),0)
)
/IF($G$5="10aあたり",AG$8*10,1)),"")</f>
        <v/>
      </c>
      <c r="AH43" s="35" t="str">
        <f>IFERROR(IF(AH$7="","",
(
SUMIFS(IF($G$4="作業時間（hh:mm）",中間処理!$G:$G,中間処理!$I:$I),中間処理!$E:$E,AH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43,中間処理!$B:$B,"予定",中間処理!$C:$C,"&gt;="&amp;$G$1,中間処理!$C:$C,"&lt;="&amp;$G$2,中間処理!$D:$D,IF($G$3="すべての作業","&lt;&gt;",$G$3)),0)
)
/IF($G$5="10aあたり",AH$8*10,1)),"")</f>
        <v/>
      </c>
      <c r="AI43" s="35" t="str">
        <f>IFERROR(IF(AI$7="","",
(
SUMIFS(IF($G$4="作業時間（hh:mm）",中間処理!$G:$G,中間処理!$I:$I),中間処理!$E:$E,AI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43,中間処理!$B:$B,"予定",中間処理!$C:$C,"&gt;="&amp;$G$1,中間処理!$C:$C,"&lt;="&amp;$G$2,中間処理!$D:$D,IF($G$3="すべての作業","&lt;&gt;",$G$3)),0)
)
/IF($G$5="10aあたり",AI$8*10,1)),"")</f>
        <v/>
      </c>
      <c r="AJ43" s="35" t="str">
        <f>IFERROR(IF(AJ$7="","",
(
SUMIFS(IF($G$4="作業時間（hh:mm）",中間処理!$G:$G,中間処理!$I:$I),中間処理!$E:$E,AJ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43,中間処理!$B:$B,"予定",中間処理!$C:$C,"&gt;="&amp;$G$1,中間処理!$C:$C,"&lt;="&amp;$G$2,中間処理!$D:$D,IF($G$3="すべての作業","&lt;&gt;",$G$3)),0)
)
/IF($G$5="10aあたり",AJ$8*10,1)),"")</f>
        <v/>
      </c>
      <c r="AK43" s="35" t="str">
        <f>IFERROR(IF(AK$7="","",
(
SUMIFS(IF($G$4="作業時間（hh:mm）",中間処理!$G:$G,中間処理!$I:$I),中間処理!$E:$E,AK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43,中間処理!$B:$B,"予定",中間処理!$C:$C,"&gt;="&amp;$G$1,中間処理!$C:$C,"&lt;="&amp;$G$2,中間処理!$D:$D,IF($G$3="すべての作業","&lt;&gt;",$G$3)),0)
)
/IF($G$5="10aあたり",AK$8*10,1)),"")</f>
        <v/>
      </c>
      <c r="AL43" s="35" t="str">
        <f>IFERROR(IF(AL$7="","",
(
SUMIFS(IF($G$4="作業時間（hh:mm）",中間処理!$G:$G,中間処理!$I:$I),中間処理!$E:$E,AL$7,中間処理!$F:$F,$F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43,中間処理!$B:$B,"予定",中間処理!$C:$C,"&gt;="&amp;$G$1,中間処理!$C:$C,"&lt;="&amp;$G$2,中間処理!$D:$D,IF($G$3="すべての作業","&lt;&gt;",$G$3)),0)
)
/IF($G$5="10aあたり",AL$8*10,1)),"")</f>
        <v/>
      </c>
    </row>
    <row r="44" spans="7:38">
      <c r="G44" s="13"/>
      <c r="H44" s="22" t="str">
        <f>IF(G44="","",
IF(G$4="作業時間（hh:mm）",SUM(I44:AL44),
IF(
COUNTIFS(単価情報!C:C,F44,単価情報!B:B,"作業者",単価情報!K:K,"&gt;="&amp;G$1,単価情報!J:J,"&lt;="&amp;G$2)
+COUNTIFS(単価情報!C:C,F44,単価情報!B:B,"作業者",単価情報!K:K,"",単価情報!J:J,"&lt;="&amp;G$2)=0,
"単価設定なし",SUM(I44:AL44))))</f>
        <v/>
      </c>
      <c r="I44" s="34" t="str">
        <f>IFERROR(IF(I$7="","",
(
SUMIFS(IF($G$4="作業時間（hh:mm）",中間処理!$G:$G,中間処理!$I:$I),中間処理!$E:$E,I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44,中間処理!$B:$B,"予定",中間処理!$C:$C,"&gt;="&amp;$G$1,中間処理!$C:$C,"&lt;="&amp;$G$2,中間処理!$D:$D,IF($G$3="すべての作業","&lt;&gt;",$G$3)),0)
)
/IF($G$5="10aあたり",I$8*10,1)),"")</f>
        <v/>
      </c>
      <c r="J44" s="35" t="str">
        <f>IFERROR(IF(J$7="","",
(
SUMIFS(IF($G$4="作業時間（hh:mm）",中間処理!$G:$G,中間処理!$I:$I),中間処理!$E:$E,J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44,中間処理!$B:$B,"予定",中間処理!$C:$C,"&gt;="&amp;$G$1,中間処理!$C:$C,"&lt;="&amp;$G$2,中間処理!$D:$D,IF($G$3="すべての作業","&lt;&gt;",$G$3)),0)
)
/IF($G$5="10aあたり",J$8*10,1)),"")</f>
        <v/>
      </c>
      <c r="K44" s="35" t="str">
        <f>IFERROR(IF(K$7="","",
(
SUMIFS(IF($G$4="作業時間（hh:mm）",中間処理!$G:$G,中間処理!$I:$I),中間処理!$E:$E,K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44,中間処理!$B:$B,"予定",中間処理!$C:$C,"&gt;="&amp;$G$1,中間処理!$C:$C,"&lt;="&amp;$G$2,中間処理!$D:$D,IF($G$3="すべての作業","&lt;&gt;",$G$3)),0)
)
/IF($G$5="10aあたり",K$8*10,1)),"")</f>
        <v/>
      </c>
      <c r="L44" s="35" t="str">
        <f>IFERROR(IF(L$7="","",
(
SUMIFS(IF($G$4="作業時間（hh:mm）",中間処理!$G:$G,中間処理!$I:$I),中間処理!$E:$E,L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44,中間処理!$B:$B,"予定",中間処理!$C:$C,"&gt;="&amp;$G$1,中間処理!$C:$C,"&lt;="&amp;$G$2,中間処理!$D:$D,IF($G$3="すべての作業","&lt;&gt;",$G$3)),0)
)
/IF($G$5="10aあたり",L$8*10,1)),"")</f>
        <v/>
      </c>
      <c r="M44" s="35" t="str">
        <f>IFERROR(IF(M$7="","",
(
SUMIFS(IF($G$4="作業時間（hh:mm）",中間処理!$G:$G,中間処理!$I:$I),中間処理!$E:$E,M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44,中間処理!$B:$B,"予定",中間処理!$C:$C,"&gt;="&amp;$G$1,中間処理!$C:$C,"&lt;="&amp;$G$2,中間処理!$D:$D,IF($G$3="すべての作業","&lt;&gt;",$G$3)),0)
)
/IF($G$5="10aあたり",M$8*10,1)),"")</f>
        <v/>
      </c>
      <c r="N44" s="35" t="str">
        <f>IFERROR(IF(N$7="","",
(
SUMIFS(IF($G$4="作業時間（hh:mm）",中間処理!$G:$G,中間処理!$I:$I),中間処理!$E:$E,N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44,中間処理!$B:$B,"予定",中間処理!$C:$C,"&gt;="&amp;$G$1,中間処理!$C:$C,"&lt;="&amp;$G$2,中間処理!$D:$D,IF($G$3="すべての作業","&lt;&gt;",$G$3)),0)
)
/IF($G$5="10aあたり",N$8*10,1)),"")</f>
        <v/>
      </c>
      <c r="O44" s="35" t="str">
        <f>IFERROR(IF(O$7="","",
(
SUMIFS(IF($G$4="作業時間（hh:mm）",中間処理!$G:$G,中間処理!$I:$I),中間処理!$E:$E,O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44,中間処理!$B:$B,"予定",中間処理!$C:$C,"&gt;="&amp;$G$1,中間処理!$C:$C,"&lt;="&amp;$G$2,中間処理!$D:$D,IF($G$3="すべての作業","&lt;&gt;",$G$3)),0)
)
/IF($G$5="10aあたり",O$8*10,1)),"")</f>
        <v/>
      </c>
      <c r="P44" s="35" t="str">
        <f>IFERROR(IF(P$7="","",
(
SUMIFS(IF($G$4="作業時間（hh:mm）",中間処理!$G:$G,中間処理!$I:$I),中間処理!$E:$E,P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44,中間処理!$B:$B,"予定",中間処理!$C:$C,"&gt;="&amp;$G$1,中間処理!$C:$C,"&lt;="&amp;$G$2,中間処理!$D:$D,IF($G$3="すべての作業","&lt;&gt;",$G$3)),0)
)
/IF($G$5="10aあたり",P$8*10,1)),"")</f>
        <v/>
      </c>
      <c r="Q44" s="35" t="str">
        <f>IFERROR(IF(Q$7="","",
(
SUMIFS(IF($G$4="作業時間（hh:mm）",中間処理!$G:$G,中間処理!$I:$I),中間処理!$E:$E,Q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44,中間処理!$B:$B,"予定",中間処理!$C:$C,"&gt;="&amp;$G$1,中間処理!$C:$C,"&lt;="&amp;$G$2,中間処理!$D:$D,IF($G$3="すべての作業","&lt;&gt;",$G$3)),0)
)
/IF($G$5="10aあたり",Q$8*10,1)),"")</f>
        <v/>
      </c>
      <c r="R44" s="35" t="str">
        <f>IFERROR(IF(R$7="","",
(
SUMIFS(IF($G$4="作業時間（hh:mm）",中間処理!$G:$G,中間処理!$I:$I),中間処理!$E:$E,R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44,中間処理!$B:$B,"予定",中間処理!$C:$C,"&gt;="&amp;$G$1,中間処理!$C:$C,"&lt;="&amp;$G$2,中間処理!$D:$D,IF($G$3="すべての作業","&lt;&gt;",$G$3)),0)
)
/IF($G$5="10aあたり",R$8*10,1)),"")</f>
        <v/>
      </c>
      <c r="S44" s="35" t="str">
        <f>IFERROR(IF(S$7="","",
(
SUMIFS(IF($G$4="作業時間（hh:mm）",中間処理!$G:$G,中間処理!$I:$I),中間処理!$E:$E,S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44,中間処理!$B:$B,"予定",中間処理!$C:$C,"&gt;="&amp;$G$1,中間処理!$C:$C,"&lt;="&amp;$G$2,中間処理!$D:$D,IF($G$3="すべての作業","&lt;&gt;",$G$3)),0)
)
/IF($G$5="10aあたり",S$8*10,1)),"")</f>
        <v/>
      </c>
      <c r="T44" s="35" t="str">
        <f>IFERROR(IF(T$7="","",
(
SUMIFS(IF($G$4="作業時間（hh:mm）",中間処理!$G:$G,中間処理!$I:$I),中間処理!$E:$E,T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44,中間処理!$B:$B,"予定",中間処理!$C:$C,"&gt;="&amp;$G$1,中間処理!$C:$C,"&lt;="&amp;$G$2,中間処理!$D:$D,IF($G$3="すべての作業","&lt;&gt;",$G$3)),0)
)
/IF($G$5="10aあたり",T$8*10,1)),"")</f>
        <v/>
      </c>
      <c r="U44" s="35" t="str">
        <f>IFERROR(IF(U$7="","",
(
SUMIFS(IF($G$4="作業時間（hh:mm）",中間処理!$G:$G,中間処理!$I:$I),中間処理!$E:$E,U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44,中間処理!$B:$B,"予定",中間処理!$C:$C,"&gt;="&amp;$G$1,中間処理!$C:$C,"&lt;="&amp;$G$2,中間処理!$D:$D,IF($G$3="すべての作業","&lt;&gt;",$G$3)),0)
)
/IF($G$5="10aあたり",U$8*10,1)),"")</f>
        <v/>
      </c>
      <c r="V44" s="35" t="str">
        <f>IFERROR(IF(V$7="","",
(
SUMIFS(IF($G$4="作業時間（hh:mm）",中間処理!$G:$G,中間処理!$I:$I),中間処理!$E:$E,V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44,中間処理!$B:$B,"予定",中間処理!$C:$C,"&gt;="&amp;$G$1,中間処理!$C:$C,"&lt;="&amp;$G$2,中間処理!$D:$D,IF($G$3="すべての作業","&lt;&gt;",$G$3)),0)
)
/IF($G$5="10aあたり",V$8*10,1)),"")</f>
        <v/>
      </c>
      <c r="W44" s="35" t="str">
        <f>IFERROR(IF(W$7="","",
(
SUMIFS(IF($G$4="作業時間（hh:mm）",中間処理!$G:$G,中間処理!$I:$I),中間処理!$E:$E,W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44,中間処理!$B:$B,"予定",中間処理!$C:$C,"&gt;="&amp;$G$1,中間処理!$C:$C,"&lt;="&amp;$G$2,中間処理!$D:$D,IF($G$3="すべての作業","&lt;&gt;",$G$3)),0)
)
/IF($G$5="10aあたり",W$8*10,1)),"")</f>
        <v/>
      </c>
      <c r="X44" s="35" t="str">
        <f>IFERROR(IF(X$7="","",
(
SUMIFS(IF($G$4="作業時間（hh:mm）",中間処理!$G:$G,中間処理!$I:$I),中間処理!$E:$E,X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44,中間処理!$B:$B,"予定",中間処理!$C:$C,"&gt;="&amp;$G$1,中間処理!$C:$C,"&lt;="&amp;$G$2,中間処理!$D:$D,IF($G$3="すべての作業","&lt;&gt;",$G$3)),0)
)
/IF($G$5="10aあたり",X$8*10,1)),"")</f>
        <v/>
      </c>
      <c r="Y44" s="35" t="str">
        <f>IFERROR(IF(Y$7="","",
(
SUMIFS(IF($G$4="作業時間（hh:mm）",中間処理!$G:$G,中間処理!$I:$I),中間処理!$E:$E,Y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44,中間処理!$B:$B,"予定",中間処理!$C:$C,"&gt;="&amp;$G$1,中間処理!$C:$C,"&lt;="&amp;$G$2,中間処理!$D:$D,IF($G$3="すべての作業","&lt;&gt;",$G$3)),0)
)
/IF($G$5="10aあたり",Y$8*10,1)),"")</f>
        <v/>
      </c>
      <c r="Z44" s="35" t="str">
        <f>IFERROR(IF(Z$7="","",
(
SUMIFS(IF($G$4="作業時間（hh:mm）",中間処理!$G:$G,中間処理!$I:$I),中間処理!$E:$E,Z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44,中間処理!$B:$B,"予定",中間処理!$C:$C,"&gt;="&amp;$G$1,中間処理!$C:$C,"&lt;="&amp;$G$2,中間処理!$D:$D,IF($G$3="すべての作業","&lt;&gt;",$G$3)),0)
)
/IF($G$5="10aあたり",Z$8*10,1)),"")</f>
        <v/>
      </c>
      <c r="AA44" s="35" t="str">
        <f>IFERROR(IF(AA$7="","",
(
SUMIFS(IF($G$4="作業時間（hh:mm）",中間処理!$G:$G,中間処理!$I:$I),中間処理!$E:$E,AA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44,中間処理!$B:$B,"予定",中間処理!$C:$C,"&gt;="&amp;$G$1,中間処理!$C:$C,"&lt;="&amp;$G$2,中間処理!$D:$D,IF($G$3="すべての作業","&lt;&gt;",$G$3)),0)
)
/IF($G$5="10aあたり",AA$8*10,1)),"")</f>
        <v/>
      </c>
      <c r="AB44" s="35" t="str">
        <f>IFERROR(IF(AB$7="","",
(
SUMIFS(IF($G$4="作業時間（hh:mm）",中間処理!$G:$G,中間処理!$I:$I),中間処理!$E:$E,AB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44,中間処理!$B:$B,"予定",中間処理!$C:$C,"&gt;="&amp;$G$1,中間処理!$C:$C,"&lt;="&amp;$G$2,中間処理!$D:$D,IF($G$3="すべての作業","&lt;&gt;",$G$3)),0)
)
/IF($G$5="10aあたり",AB$8*10,1)),"")</f>
        <v/>
      </c>
      <c r="AC44" s="35" t="str">
        <f>IFERROR(IF(AC$7="","",
(
SUMIFS(IF($G$4="作業時間（hh:mm）",中間処理!$G:$G,中間処理!$I:$I),中間処理!$E:$E,AC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44,中間処理!$B:$B,"予定",中間処理!$C:$C,"&gt;="&amp;$G$1,中間処理!$C:$C,"&lt;="&amp;$G$2,中間処理!$D:$D,IF($G$3="すべての作業","&lt;&gt;",$G$3)),0)
)
/IF($G$5="10aあたり",AC$8*10,1)),"")</f>
        <v/>
      </c>
      <c r="AD44" s="35" t="str">
        <f>IFERROR(IF(AD$7="","",
(
SUMIFS(IF($G$4="作業時間（hh:mm）",中間処理!$G:$G,中間処理!$I:$I),中間処理!$E:$E,AD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44,中間処理!$B:$B,"予定",中間処理!$C:$C,"&gt;="&amp;$G$1,中間処理!$C:$C,"&lt;="&amp;$G$2,中間処理!$D:$D,IF($G$3="すべての作業","&lt;&gt;",$G$3)),0)
)
/IF($G$5="10aあたり",AD$8*10,1)),"")</f>
        <v/>
      </c>
      <c r="AE44" s="35" t="str">
        <f>IFERROR(IF(AE$7="","",
(
SUMIFS(IF($G$4="作業時間（hh:mm）",中間処理!$G:$G,中間処理!$I:$I),中間処理!$E:$E,AE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44,中間処理!$B:$B,"予定",中間処理!$C:$C,"&gt;="&amp;$G$1,中間処理!$C:$C,"&lt;="&amp;$G$2,中間処理!$D:$D,IF($G$3="すべての作業","&lt;&gt;",$G$3)),0)
)
/IF($G$5="10aあたり",AE$8*10,1)),"")</f>
        <v/>
      </c>
      <c r="AF44" s="35" t="str">
        <f>IFERROR(IF(AF$7="","",
(
SUMIFS(IF($G$4="作業時間（hh:mm）",中間処理!$G:$G,中間処理!$I:$I),中間処理!$E:$E,AF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44,中間処理!$B:$B,"予定",中間処理!$C:$C,"&gt;="&amp;$G$1,中間処理!$C:$C,"&lt;="&amp;$G$2,中間処理!$D:$D,IF($G$3="すべての作業","&lt;&gt;",$G$3)),0)
)
/IF($G$5="10aあたり",AF$8*10,1)),"")</f>
        <v/>
      </c>
      <c r="AG44" s="35" t="str">
        <f>IFERROR(IF(AG$7="","",
(
SUMIFS(IF($G$4="作業時間（hh:mm）",中間処理!$G:$G,中間処理!$I:$I),中間処理!$E:$E,AG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44,中間処理!$B:$B,"予定",中間処理!$C:$C,"&gt;="&amp;$G$1,中間処理!$C:$C,"&lt;="&amp;$G$2,中間処理!$D:$D,IF($G$3="すべての作業","&lt;&gt;",$G$3)),0)
)
/IF($G$5="10aあたり",AG$8*10,1)),"")</f>
        <v/>
      </c>
      <c r="AH44" s="35" t="str">
        <f>IFERROR(IF(AH$7="","",
(
SUMIFS(IF($G$4="作業時間（hh:mm）",中間処理!$G:$G,中間処理!$I:$I),中間処理!$E:$E,AH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44,中間処理!$B:$B,"予定",中間処理!$C:$C,"&gt;="&amp;$G$1,中間処理!$C:$C,"&lt;="&amp;$G$2,中間処理!$D:$D,IF($G$3="すべての作業","&lt;&gt;",$G$3)),0)
)
/IF($G$5="10aあたり",AH$8*10,1)),"")</f>
        <v/>
      </c>
      <c r="AI44" s="35" t="str">
        <f>IFERROR(IF(AI$7="","",
(
SUMIFS(IF($G$4="作業時間（hh:mm）",中間処理!$G:$G,中間処理!$I:$I),中間処理!$E:$E,AI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44,中間処理!$B:$B,"予定",中間処理!$C:$C,"&gt;="&amp;$G$1,中間処理!$C:$C,"&lt;="&amp;$G$2,中間処理!$D:$D,IF($G$3="すべての作業","&lt;&gt;",$G$3)),0)
)
/IF($G$5="10aあたり",AI$8*10,1)),"")</f>
        <v/>
      </c>
      <c r="AJ44" s="35" t="str">
        <f>IFERROR(IF(AJ$7="","",
(
SUMIFS(IF($G$4="作業時間（hh:mm）",中間処理!$G:$G,中間処理!$I:$I),中間処理!$E:$E,AJ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44,中間処理!$B:$B,"予定",中間処理!$C:$C,"&gt;="&amp;$G$1,中間処理!$C:$C,"&lt;="&amp;$G$2,中間処理!$D:$D,IF($G$3="すべての作業","&lt;&gt;",$G$3)),0)
)
/IF($G$5="10aあたり",AJ$8*10,1)),"")</f>
        <v/>
      </c>
      <c r="AK44" s="35" t="str">
        <f>IFERROR(IF(AK$7="","",
(
SUMIFS(IF($G$4="作業時間（hh:mm）",中間処理!$G:$G,中間処理!$I:$I),中間処理!$E:$E,AK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44,中間処理!$B:$B,"予定",中間処理!$C:$C,"&gt;="&amp;$G$1,中間処理!$C:$C,"&lt;="&amp;$G$2,中間処理!$D:$D,IF($G$3="すべての作業","&lt;&gt;",$G$3)),0)
)
/IF($G$5="10aあたり",AK$8*10,1)),"")</f>
        <v/>
      </c>
      <c r="AL44" s="35" t="str">
        <f>IFERROR(IF(AL$7="","",
(
SUMIFS(IF($G$4="作業時間（hh:mm）",中間処理!$G:$G,中間処理!$I:$I),中間処理!$E:$E,AL$7,中間処理!$F:$F,$F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44,中間処理!$B:$B,"予定",中間処理!$C:$C,"&gt;="&amp;$G$1,中間処理!$C:$C,"&lt;="&amp;$G$2,中間処理!$D:$D,IF($G$3="すべての作業","&lt;&gt;",$G$3)),0)
)
/IF($G$5="10aあたり",AL$8*10,1)),"")</f>
        <v/>
      </c>
    </row>
    <row r="45" spans="7:38">
      <c r="G45" s="13"/>
      <c r="H45" s="22" t="str">
        <f>IF(G45="","",
IF(G$4="作業時間（hh:mm）",SUM(I45:AL45),
IF(
COUNTIFS(単価情報!C:C,F45,単価情報!B:B,"作業者",単価情報!K:K,"&gt;="&amp;G$1,単価情報!J:J,"&lt;="&amp;G$2)
+COUNTIFS(単価情報!C:C,F45,単価情報!B:B,"作業者",単価情報!K:K,"",単価情報!J:J,"&lt;="&amp;G$2)=0,
"単価設定なし",SUM(I45:AL45))))</f>
        <v/>
      </c>
      <c r="I45" s="34" t="str">
        <f>IFERROR(IF(I$7="","",
(
SUMIFS(IF($G$4="作業時間（hh:mm）",中間処理!$G:$G,中間処理!$I:$I),中間処理!$E:$E,I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45,中間処理!$B:$B,"予定",中間処理!$C:$C,"&gt;="&amp;$G$1,中間処理!$C:$C,"&lt;="&amp;$G$2,中間処理!$D:$D,IF($G$3="すべての作業","&lt;&gt;",$G$3)),0)
)
/IF($G$5="10aあたり",I$8*10,1)),"")</f>
        <v/>
      </c>
      <c r="J45" s="35" t="str">
        <f>IFERROR(IF(J$7="","",
(
SUMIFS(IF($G$4="作業時間（hh:mm）",中間処理!$G:$G,中間処理!$I:$I),中間処理!$E:$E,J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45,中間処理!$B:$B,"予定",中間処理!$C:$C,"&gt;="&amp;$G$1,中間処理!$C:$C,"&lt;="&amp;$G$2,中間処理!$D:$D,IF($G$3="すべての作業","&lt;&gt;",$G$3)),0)
)
/IF($G$5="10aあたり",J$8*10,1)),"")</f>
        <v/>
      </c>
      <c r="K45" s="35" t="str">
        <f>IFERROR(IF(K$7="","",
(
SUMIFS(IF($G$4="作業時間（hh:mm）",中間処理!$G:$G,中間処理!$I:$I),中間処理!$E:$E,K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45,中間処理!$B:$B,"予定",中間処理!$C:$C,"&gt;="&amp;$G$1,中間処理!$C:$C,"&lt;="&amp;$G$2,中間処理!$D:$D,IF($G$3="すべての作業","&lt;&gt;",$G$3)),0)
)
/IF($G$5="10aあたり",K$8*10,1)),"")</f>
        <v/>
      </c>
      <c r="L45" s="35" t="str">
        <f>IFERROR(IF(L$7="","",
(
SUMIFS(IF($G$4="作業時間（hh:mm）",中間処理!$G:$G,中間処理!$I:$I),中間処理!$E:$E,L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45,中間処理!$B:$B,"予定",中間処理!$C:$C,"&gt;="&amp;$G$1,中間処理!$C:$C,"&lt;="&amp;$G$2,中間処理!$D:$D,IF($G$3="すべての作業","&lt;&gt;",$G$3)),0)
)
/IF($G$5="10aあたり",L$8*10,1)),"")</f>
        <v/>
      </c>
      <c r="M45" s="35" t="str">
        <f>IFERROR(IF(M$7="","",
(
SUMIFS(IF($G$4="作業時間（hh:mm）",中間処理!$G:$G,中間処理!$I:$I),中間処理!$E:$E,M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45,中間処理!$B:$B,"予定",中間処理!$C:$C,"&gt;="&amp;$G$1,中間処理!$C:$C,"&lt;="&amp;$G$2,中間処理!$D:$D,IF($G$3="すべての作業","&lt;&gt;",$G$3)),0)
)
/IF($G$5="10aあたり",M$8*10,1)),"")</f>
        <v/>
      </c>
      <c r="N45" s="35" t="str">
        <f>IFERROR(IF(N$7="","",
(
SUMIFS(IF($G$4="作業時間（hh:mm）",中間処理!$G:$G,中間処理!$I:$I),中間処理!$E:$E,N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45,中間処理!$B:$B,"予定",中間処理!$C:$C,"&gt;="&amp;$G$1,中間処理!$C:$C,"&lt;="&amp;$G$2,中間処理!$D:$D,IF($G$3="すべての作業","&lt;&gt;",$G$3)),0)
)
/IF($G$5="10aあたり",N$8*10,1)),"")</f>
        <v/>
      </c>
      <c r="O45" s="35" t="str">
        <f>IFERROR(IF(O$7="","",
(
SUMIFS(IF($G$4="作業時間（hh:mm）",中間処理!$G:$G,中間処理!$I:$I),中間処理!$E:$E,O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45,中間処理!$B:$B,"予定",中間処理!$C:$C,"&gt;="&amp;$G$1,中間処理!$C:$C,"&lt;="&amp;$G$2,中間処理!$D:$D,IF($G$3="すべての作業","&lt;&gt;",$G$3)),0)
)
/IF($G$5="10aあたり",O$8*10,1)),"")</f>
        <v/>
      </c>
      <c r="P45" s="35" t="str">
        <f>IFERROR(IF(P$7="","",
(
SUMIFS(IF($G$4="作業時間（hh:mm）",中間処理!$G:$G,中間処理!$I:$I),中間処理!$E:$E,P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45,中間処理!$B:$B,"予定",中間処理!$C:$C,"&gt;="&amp;$G$1,中間処理!$C:$C,"&lt;="&amp;$G$2,中間処理!$D:$D,IF($G$3="すべての作業","&lt;&gt;",$G$3)),0)
)
/IF($G$5="10aあたり",P$8*10,1)),"")</f>
        <v/>
      </c>
      <c r="Q45" s="35" t="str">
        <f>IFERROR(IF(Q$7="","",
(
SUMIFS(IF($G$4="作業時間（hh:mm）",中間処理!$G:$G,中間処理!$I:$I),中間処理!$E:$E,Q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45,中間処理!$B:$B,"予定",中間処理!$C:$C,"&gt;="&amp;$G$1,中間処理!$C:$C,"&lt;="&amp;$G$2,中間処理!$D:$D,IF($G$3="すべての作業","&lt;&gt;",$G$3)),0)
)
/IF($G$5="10aあたり",Q$8*10,1)),"")</f>
        <v/>
      </c>
      <c r="R45" s="35" t="str">
        <f>IFERROR(IF(R$7="","",
(
SUMIFS(IF($G$4="作業時間（hh:mm）",中間処理!$G:$G,中間処理!$I:$I),中間処理!$E:$E,R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45,中間処理!$B:$B,"予定",中間処理!$C:$C,"&gt;="&amp;$G$1,中間処理!$C:$C,"&lt;="&amp;$G$2,中間処理!$D:$D,IF($G$3="すべての作業","&lt;&gt;",$G$3)),0)
)
/IF($G$5="10aあたり",R$8*10,1)),"")</f>
        <v/>
      </c>
      <c r="S45" s="35" t="str">
        <f>IFERROR(IF(S$7="","",
(
SUMIFS(IF($G$4="作業時間（hh:mm）",中間処理!$G:$G,中間処理!$I:$I),中間処理!$E:$E,S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45,中間処理!$B:$B,"予定",中間処理!$C:$C,"&gt;="&amp;$G$1,中間処理!$C:$C,"&lt;="&amp;$G$2,中間処理!$D:$D,IF($G$3="すべての作業","&lt;&gt;",$G$3)),0)
)
/IF($G$5="10aあたり",S$8*10,1)),"")</f>
        <v/>
      </c>
      <c r="T45" s="35" t="str">
        <f>IFERROR(IF(T$7="","",
(
SUMIFS(IF($G$4="作業時間（hh:mm）",中間処理!$G:$G,中間処理!$I:$I),中間処理!$E:$E,T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45,中間処理!$B:$B,"予定",中間処理!$C:$C,"&gt;="&amp;$G$1,中間処理!$C:$C,"&lt;="&amp;$G$2,中間処理!$D:$D,IF($G$3="すべての作業","&lt;&gt;",$G$3)),0)
)
/IF($G$5="10aあたり",T$8*10,1)),"")</f>
        <v/>
      </c>
      <c r="U45" s="35" t="str">
        <f>IFERROR(IF(U$7="","",
(
SUMIFS(IF($G$4="作業時間（hh:mm）",中間処理!$G:$G,中間処理!$I:$I),中間処理!$E:$E,U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45,中間処理!$B:$B,"予定",中間処理!$C:$C,"&gt;="&amp;$G$1,中間処理!$C:$C,"&lt;="&amp;$G$2,中間処理!$D:$D,IF($G$3="すべての作業","&lt;&gt;",$G$3)),0)
)
/IF($G$5="10aあたり",U$8*10,1)),"")</f>
        <v/>
      </c>
      <c r="V45" s="35" t="str">
        <f>IFERROR(IF(V$7="","",
(
SUMIFS(IF($G$4="作業時間（hh:mm）",中間処理!$G:$G,中間処理!$I:$I),中間処理!$E:$E,V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45,中間処理!$B:$B,"予定",中間処理!$C:$C,"&gt;="&amp;$G$1,中間処理!$C:$C,"&lt;="&amp;$G$2,中間処理!$D:$D,IF($G$3="すべての作業","&lt;&gt;",$G$3)),0)
)
/IF($G$5="10aあたり",V$8*10,1)),"")</f>
        <v/>
      </c>
      <c r="W45" s="35" t="str">
        <f>IFERROR(IF(W$7="","",
(
SUMIFS(IF($G$4="作業時間（hh:mm）",中間処理!$G:$G,中間処理!$I:$I),中間処理!$E:$E,W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45,中間処理!$B:$B,"予定",中間処理!$C:$C,"&gt;="&amp;$G$1,中間処理!$C:$C,"&lt;="&amp;$G$2,中間処理!$D:$D,IF($G$3="すべての作業","&lt;&gt;",$G$3)),0)
)
/IF($G$5="10aあたり",W$8*10,1)),"")</f>
        <v/>
      </c>
      <c r="X45" s="35" t="str">
        <f>IFERROR(IF(X$7="","",
(
SUMIFS(IF($G$4="作業時間（hh:mm）",中間処理!$G:$G,中間処理!$I:$I),中間処理!$E:$E,X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45,中間処理!$B:$B,"予定",中間処理!$C:$C,"&gt;="&amp;$G$1,中間処理!$C:$C,"&lt;="&amp;$G$2,中間処理!$D:$D,IF($G$3="すべての作業","&lt;&gt;",$G$3)),0)
)
/IF($G$5="10aあたり",X$8*10,1)),"")</f>
        <v/>
      </c>
      <c r="Y45" s="35" t="str">
        <f>IFERROR(IF(Y$7="","",
(
SUMIFS(IF($G$4="作業時間（hh:mm）",中間処理!$G:$G,中間処理!$I:$I),中間処理!$E:$E,Y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45,中間処理!$B:$B,"予定",中間処理!$C:$C,"&gt;="&amp;$G$1,中間処理!$C:$C,"&lt;="&amp;$G$2,中間処理!$D:$D,IF($G$3="すべての作業","&lt;&gt;",$G$3)),0)
)
/IF($G$5="10aあたり",Y$8*10,1)),"")</f>
        <v/>
      </c>
      <c r="Z45" s="35" t="str">
        <f>IFERROR(IF(Z$7="","",
(
SUMIFS(IF($G$4="作業時間（hh:mm）",中間処理!$G:$G,中間処理!$I:$I),中間処理!$E:$E,Z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45,中間処理!$B:$B,"予定",中間処理!$C:$C,"&gt;="&amp;$G$1,中間処理!$C:$C,"&lt;="&amp;$G$2,中間処理!$D:$D,IF($G$3="すべての作業","&lt;&gt;",$G$3)),0)
)
/IF($G$5="10aあたり",Z$8*10,1)),"")</f>
        <v/>
      </c>
      <c r="AA45" s="35" t="str">
        <f>IFERROR(IF(AA$7="","",
(
SUMIFS(IF($G$4="作業時間（hh:mm）",中間処理!$G:$G,中間処理!$I:$I),中間処理!$E:$E,AA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45,中間処理!$B:$B,"予定",中間処理!$C:$C,"&gt;="&amp;$G$1,中間処理!$C:$C,"&lt;="&amp;$G$2,中間処理!$D:$D,IF($G$3="すべての作業","&lt;&gt;",$G$3)),0)
)
/IF($G$5="10aあたり",AA$8*10,1)),"")</f>
        <v/>
      </c>
      <c r="AB45" s="35" t="str">
        <f>IFERROR(IF(AB$7="","",
(
SUMIFS(IF($G$4="作業時間（hh:mm）",中間処理!$G:$G,中間処理!$I:$I),中間処理!$E:$E,AB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45,中間処理!$B:$B,"予定",中間処理!$C:$C,"&gt;="&amp;$G$1,中間処理!$C:$C,"&lt;="&amp;$G$2,中間処理!$D:$D,IF($G$3="すべての作業","&lt;&gt;",$G$3)),0)
)
/IF($G$5="10aあたり",AB$8*10,1)),"")</f>
        <v/>
      </c>
      <c r="AC45" s="35" t="str">
        <f>IFERROR(IF(AC$7="","",
(
SUMIFS(IF($G$4="作業時間（hh:mm）",中間処理!$G:$G,中間処理!$I:$I),中間処理!$E:$E,AC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45,中間処理!$B:$B,"予定",中間処理!$C:$C,"&gt;="&amp;$G$1,中間処理!$C:$C,"&lt;="&amp;$G$2,中間処理!$D:$D,IF($G$3="すべての作業","&lt;&gt;",$G$3)),0)
)
/IF($G$5="10aあたり",AC$8*10,1)),"")</f>
        <v/>
      </c>
      <c r="AD45" s="35" t="str">
        <f>IFERROR(IF(AD$7="","",
(
SUMIFS(IF($G$4="作業時間（hh:mm）",中間処理!$G:$G,中間処理!$I:$I),中間処理!$E:$E,AD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45,中間処理!$B:$B,"予定",中間処理!$C:$C,"&gt;="&amp;$G$1,中間処理!$C:$C,"&lt;="&amp;$G$2,中間処理!$D:$D,IF($G$3="すべての作業","&lt;&gt;",$G$3)),0)
)
/IF($G$5="10aあたり",AD$8*10,1)),"")</f>
        <v/>
      </c>
      <c r="AE45" s="35" t="str">
        <f>IFERROR(IF(AE$7="","",
(
SUMIFS(IF($G$4="作業時間（hh:mm）",中間処理!$G:$G,中間処理!$I:$I),中間処理!$E:$E,AE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45,中間処理!$B:$B,"予定",中間処理!$C:$C,"&gt;="&amp;$G$1,中間処理!$C:$C,"&lt;="&amp;$G$2,中間処理!$D:$D,IF($G$3="すべての作業","&lt;&gt;",$G$3)),0)
)
/IF($G$5="10aあたり",AE$8*10,1)),"")</f>
        <v/>
      </c>
      <c r="AF45" s="35" t="str">
        <f>IFERROR(IF(AF$7="","",
(
SUMIFS(IF($G$4="作業時間（hh:mm）",中間処理!$G:$G,中間処理!$I:$I),中間処理!$E:$E,AF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45,中間処理!$B:$B,"予定",中間処理!$C:$C,"&gt;="&amp;$G$1,中間処理!$C:$C,"&lt;="&amp;$G$2,中間処理!$D:$D,IF($G$3="すべての作業","&lt;&gt;",$G$3)),0)
)
/IF($G$5="10aあたり",AF$8*10,1)),"")</f>
        <v/>
      </c>
      <c r="AG45" s="35" t="str">
        <f>IFERROR(IF(AG$7="","",
(
SUMIFS(IF($G$4="作業時間（hh:mm）",中間処理!$G:$G,中間処理!$I:$I),中間処理!$E:$E,AG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45,中間処理!$B:$B,"予定",中間処理!$C:$C,"&gt;="&amp;$G$1,中間処理!$C:$C,"&lt;="&amp;$G$2,中間処理!$D:$D,IF($G$3="すべての作業","&lt;&gt;",$G$3)),0)
)
/IF($G$5="10aあたり",AG$8*10,1)),"")</f>
        <v/>
      </c>
      <c r="AH45" s="35" t="str">
        <f>IFERROR(IF(AH$7="","",
(
SUMIFS(IF($G$4="作業時間（hh:mm）",中間処理!$G:$G,中間処理!$I:$I),中間処理!$E:$E,AH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45,中間処理!$B:$B,"予定",中間処理!$C:$C,"&gt;="&amp;$G$1,中間処理!$C:$C,"&lt;="&amp;$G$2,中間処理!$D:$D,IF($G$3="すべての作業","&lt;&gt;",$G$3)),0)
)
/IF($G$5="10aあたり",AH$8*10,1)),"")</f>
        <v/>
      </c>
      <c r="AI45" s="35" t="str">
        <f>IFERROR(IF(AI$7="","",
(
SUMIFS(IF($G$4="作業時間（hh:mm）",中間処理!$G:$G,中間処理!$I:$I),中間処理!$E:$E,AI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45,中間処理!$B:$B,"予定",中間処理!$C:$C,"&gt;="&amp;$G$1,中間処理!$C:$C,"&lt;="&amp;$G$2,中間処理!$D:$D,IF($G$3="すべての作業","&lt;&gt;",$G$3)),0)
)
/IF($G$5="10aあたり",AI$8*10,1)),"")</f>
        <v/>
      </c>
      <c r="AJ45" s="35" t="str">
        <f>IFERROR(IF(AJ$7="","",
(
SUMIFS(IF($G$4="作業時間（hh:mm）",中間処理!$G:$G,中間処理!$I:$I),中間処理!$E:$E,AJ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45,中間処理!$B:$B,"予定",中間処理!$C:$C,"&gt;="&amp;$G$1,中間処理!$C:$C,"&lt;="&amp;$G$2,中間処理!$D:$D,IF($G$3="すべての作業","&lt;&gt;",$G$3)),0)
)
/IF($G$5="10aあたり",AJ$8*10,1)),"")</f>
        <v/>
      </c>
      <c r="AK45" s="35" t="str">
        <f>IFERROR(IF(AK$7="","",
(
SUMIFS(IF($G$4="作業時間（hh:mm）",中間処理!$G:$G,中間処理!$I:$I),中間処理!$E:$E,AK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45,中間処理!$B:$B,"予定",中間処理!$C:$C,"&gt;="&amp;$G$1,中間処理!$C:$C,"&lt;="&amp;$G$2,中間処理!$D:$D,IF($G$3="すべての作業","&lt;&gt;",$G$3)),0)
)
/IF($G$5="10aあたり",AK$8*10,1)),"")</f>
        <v/>
      </c>
      <c r="AL45" s="35" t="str">
        <f>IFERROR(IF(AL$7="","",
(
SUMIFS(IF($G$4="作業時間（hh:mm）",中間処理!$G:$G,中間処理!$I:$I),中間処理!$E:$E,AL$7,中間処理!$F:$F,$F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45,中間処理!$B:$B,"予定",中間処理!$C:$C,"&gt;="&amp;$G$1,中間処理!$C:$C,"&lt;="&amp;$G$2,中間処理!$D:$D,IF($G$3="すべての作業","&lt;&gt;",$G$3)),0)
)
/IF($G$5="10aあたり",AL$8*10,1)),"")</f>
        <v/>
      </c>
    </row>
    <row r="46" spans="7:38">
      <c r="G46" s="13"/>
      <c r="H46" s="22" t="str">
        <f>IF(G46="","",
IF(G$4="作業時間（hh:mm）",SUM(I46:AL46),
IF(
COUNTIFS(単価情報!C:C,F46,単価情報!B:B,"作業者",単価情報!K:K,"&gt;="&amp;G$1,単価情報!J:J,"&lt;="&amp;G$2)
+COUNTIFS(単価情報!C:C,F46,単価情報!B:B,"作業者",単価情報!K:K,"",単価情報!J:J,"&lt;="&amp;G$2)=0,
"単価設定なし",SUM(I46:AL46))))</f>
        <v/>
      </c>
      <c r="I46" s="34" t="str">
        <f>IFERROR(IF(I$7="","",
(
SUMIFS(IF($G$4="作業時間（hh:mm）",中間処理!$G:$G,中間処理!$I:$I),中間処理!$E:$E,I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46,中間処理!$B:$B,"予定",中間処理!$C:$C,"&gt;="&amp;$G$1,中間処理!$C:$C,"&lt;="&amp;$G$2,中間処理!$D:$D,IF($G$3="すべての作業","&lt;&gt;",$G$3)),0)
)
/IF($G$5="10aあたり",I$8*10,1)),"")</f>
        <v/>
      </c>
      <c r="J46" s="35" t="str">
        <f>IFERROR(IF(J$7="","",
(
SUMIFS(IF($G$4="作業時間（hh:mm）",中間処理!$G:$G,中間処理!$I:$I),中間処理!$E:$E,J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46,中間処理!$B:$B,"予定",中間処理!$C:$C,"&gt;="&amp;$G$1,中間処理!$C:$C,"&lt;="&amp;$G$2,中間処理!$D:$D,IF($G$3="すべての作業","&lt;&gt;",$G$3)),0)
)
/IF($G$5="10aあたり",J$8*10,1)),"")</f>
        <v/>
      </c>
      <c r="K46" s="35" t="str">
        <f>IFERROR(IF(K$7="","",
(
SUMIFS(IF($G$4="作業時間（hh:mm）",中間処理!$G:$G,中間処理!$I:$I),中間処理!$E:$E,K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46,中間処理!$B:$B,"予定",中間処理!$C:$C,"&gt;="&amp;$G$1,中間処理!$C:$C,"&lt;="&amp;$G$2,中間処理!$D:$D,IF($G$3="すべての作業","&lt;&gt;",$G$3)),0)
)
/IF($G$5="10aあたり",K$8*10,1)),"")</f>
        <v/>
      </c>
      <c r="L46" s="35" t="str">
        <f>IFERROR(IF(L$7="","",
(
SUMIFS(IF($G$4="作業時間（hh:mm）",中間処理!$G:$G,中間処理!$I:$I),中間処理!$E:$E,L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46,中間処理!$B:$B,"予定",中間処理!$C:$C,"&gt;="&amp;$G$1,中間処理!$C:$C,"&lt;="&amp;$G$2,中間処理!$D:$D,IF($G$3="すべての作業","&lt;&gt;",$G$3)),0)
)
/IF($G$5="10aあたり",L$8*10,1)),"")</f>
        <v/>
      </c>
      <c r="M46" s="35" t="str">
        <f>IFERROR(IF(M$7="","",
(
SUMIFS(IF($G$4="作業時間（hh:mm）",中間処理!$G:$G,中間処理!$I:$I),中間処理!$E:$E,M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46,中間処理!$B:$B,"予定",中間処理!$C:$C,"&gt;="&amp;$G$1,中間処理!$C:$C,"&lt;="&amp;$G$2,中間処理!$D:$D,IF($G$3="すべての作業","&lt;&gt;",$G$3)),0)
)
/IF($G$5="10aあたり",M$8*10,1)),"")</f>
        <v/>
      </c>
      <c r="N46" s="35" t="str">
        <f>IFERROR(IF(N$7="","",
(
SUMIFS(IF($G$4="作業時間（hh:mm）",中間処理!$G:$G,中間処理!$I:$I),中間処理!$E:$E,N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46,中間処理!$B:$B,"予定",中間処理!$C:$C,"&gt;="&amp;$G$1,中間処理!$C:$C,"&lt;="&amp;$G$2,中間処理!$D:$D,IF($G$3="すべての作業","&lt;&gt;",$G$3)),0)
)
/IF($G$5="10aあたり",N$8*10,1)),"")</f>
        <v/>
      </c>
      <c r="O46" s="35" t="str">
        <f>IFERROR(IF(O$7="","",
(
SUMIFS(IF($G$4="作業時間（hh:mm）",中間処理!$G:$G,中間処理!$I:$I),中間処理!$E:$E,O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46,中間処理!$B:$B,"予定",中間処理!$C:$C,"&gt;="&amp;$G$1,中間処理!$C:$C,"&lt;="&amp;$G$2,中間処理!$D:$D,IF($G$3="すべての作業","&lt;&gt;",$G$3)),0)
)
/IF($G$5="10aあたり",O$8*10,1)),"")</f>
        <v/>
      </c>
      <c r="P46" s="35" t="str">
        <f>IFERROR(IF(P$7="","",
(
SUMIFS(IF($G$4="作業時間（hh:mm）",中間処理!$G:$G,中間処理!$I:$I),中間処理!$E:$E,P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46,中間処理!$B:$B,"予定",中間処理!$C:$C,"&gt;="&amp;$G$1,中間処理!$C:$C,"&lt;="&amp;$G$2,中間処理!$D:$D,IF($G$3="すべての作業","&lt;&gt;",$G$3)),0)
)
/IF($G$5="10aあたり",P$8*10,1)),"")</f>
        <v/>
      </c>
      <c r="Q46" s="35" t="str">
        <f>IFERROR(IF(Q$7="","",
(
SUMIFS(IF($G$4="作業時間（hh:mm）",中間処理!$G:$G,中間処理!$I:$I),中間処理!$E:$E,Q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46,中間処理!$B:$B,"予定",中間処理!$C:$C,"&gt;="&amp;$G$1,中間処理!$C:$C,"&lt;="&amp;$G$2,中間処理!$D:$D,IF($G$3="すべての作業","&lt;&gt;",$G$3)),0)
)
/IF($G$5="10aあたり",Q$8*10,1)),"")</f>
        <v/>
      </c>
      <c r="R46" s="35" t="str">
        <f>IFERROR(IF(R$7="","",
(
SUMIFS(IF($G$4="作業時間（hh:mm）",中間処理!$G:$G,中間処理!$I:$I),中間処理!$E:$E,R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46,中間処理!$B:$B,"予定",中間処理!$C:$C,"&gt;="&amp;$G$1,中間処理!$C:$C,"&lt;="&amp;$G$2,中間処理!$D:$D,IF($G$3="すべての作業","&lt;&gt;",$G$3)),0)
)
/IF($G$5="10aあたり",R$8*10,1)),"")</f>
        <v/>
      </c>
      <c r="S46" s="35" t="str">
        <f>IFERROR(IF(S$7="","",
(
SUMIFS(IF($G$4="作業時間（hh:mm）",中間処理!$G:$G,中間処理!$I:$I),中間処理!$E:$E,S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46,中間処理!$B:$B,"予定",中間処理!$C:$C,"&gt;="&amp;$G$1,中間処理!$C:$C,"&lt;="&amp;$G$2,中間処理!$D:$D,IF($G$3="すべての作業","&lt;&gt;",$G$3)),0)
)
/IF($G$5="10aあたり",S$8*10,1)),"")</f>
        <v/>
      </c>
      <c r="T46" s="35" t="str">
        <f>IFERROR(IF(T$7="","",
(
SUMIFS(IF($G$4="作業時間（hh:mm）",中間処理!$G:$G,中間処理!$I:$I),中間処理!$E:$E,T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46,中間処理!$B:$B,"予定",中間処理!$C:$C,"&gt;="&amp;$G$1,中間処理!$C:$C,"&lt;="&amp;$G$2,中間処理!$D:$D,IF($G$3="すべての作業","&lt;&gt;",$G$3)),0)
)
/IF($G$5="10aあたり",T$8*10,1)),"")</f>
        <v/>
      </c>
      <c r="U46" s="35" t="str">
        <f>IFERROR(IF(U$7="","",
(
SUMIFS(IF($G$4="作業時間（hh:mm）",中間処理!$G:$G,中間処理!$I:$I),中間処理!$E:$E,U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46,中間処理!$B:$B,"予定",中間処理!$C:$C,"&gt;="&amp;$G$1,中間処理!$C:$C,"&lt;="&amp;$G$2,中間処理!$D:$D,IF($G$3="すべての作業","&lt;&gt;",$G$3)),0)
)
/IF($G$5="10aあたり",U$8*10,1)),"")</f>
        <v/>
      </c>
      <c r="V46" s="35" t="str">
        <f>IFERROR(IF(V$7="","",
(
SUMIFS(IF($G$4="作業時間（hh:mm）",中間処理!$G:$G,中間処理!$I:$I),中間処理!$E:$E,V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46,中間処理!$B:$B,"予定",中間処理!$C:$C,"&gt;="&amp;$G$1,中間処理!$C:$C,"&lt;="&amp;$G$2,中間処理!$D:$D,IF($G$3="すべての作業","&lt;&gt;",$G$3)),0)
)
/IF($G$5="10aあたり",V$8*10,1)),"")</f>
        <v/>
      </c>
      <c r="W46" s="35" t="str">
        <f>IFERROR(IF(W$7="","",
(
SUMIFS(IF($G$4="作業時間（hh:mm）",中間処理!$G:$G,中間処理!$I:$I),中間処理!$E:$E,W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46,中間処理!$B:$B,"予定",中間処理!$C:$C,"&gt;="&amp;$G$1,中間処理!$C:$C,"&lt;="&amp;$G$2,中間処理!$D:$D,IF($G$3="すべての作業","&lt;&gt;",$G$3)),0)
)
/IF($G$5="10aあたり",W$8*10,1)),"")</f>
        <v/>
      </c>
      <c r="X46" s="35" t="str">
        <f>IFERROR(IF(X$7="","",
(
SUMIFS(IF($G$4="作業時間（hh:mm）",中間処理!$G:$G,中間処理!$I:$I),中間処理!$E:$E,X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46,中間処理!$B:$B,"予定",中間処理!$C:$C,"&gt;="&amp;$G$1,中間処理!$C:$C,"&lt;="&amp;$G$2,中間処理!$D:$D,IF($G$3="すべての作業","&lt;&gt;",$G$3)),0)
)
/IF($G$5="10aあたり",X$8*10,1)),"")</f>
        <v/>
      </c>
      <c r="Y46" s="35" t="str">
        <f>IFERROR(IF(Y$7="","",
(
SUMIFS(IF($G$4="作業時間（hh:mm）",中間処理!$G:$G,中間処理!$I:$I),中間処理!$E:$E,Y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46,中間処理!$B:$B,"予定",中間処理!$C:$C,"&gt;="&amp;$G$1,中間処理!$C:$C,"&lt;="&amp;$G$2,中間処理!$D:$D,IF($G$3="すべての作業","&lt;&gt;",$G$3)),0)
)
/IF($G$5="10aあたり",Y$8*10,1)),"")</f>
        <v/>
      </c>
      <c r="Z46" s="35" t="str">
        <f>IFERROR(IF(Z$7="","",
(
SUMIFS(IF($G$4="作業時間（hh:mm）",中間処理!$G:$G,中間処理!$I:$I),中間処理!$E:$E,Z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46,中間処理!$B:$B,"予定",中間処理!$C:$C,"&gt;="&amp;$G$1,中間処理!$C:$C,"&lt;="&amp;$G$2,中間処理!$D:$D,IF($G$3="すべての作業","&lt;&gt;",$G$3)),0)
)
/IF($G$5="10aあたり",Z$8*10,1)),"")</f>
        <v/>
      </c>
      <c r="AA46" s="35" t="str">
        <f>IFERROR(IF(AA$7="","",
(
SUMIFS(IF($G$4="作業時間（hh:mm）",中間処理!$G:$G,中間処理!$I:$I),中間処理!$E:$E,AA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46,中間処理!$B:$B,"予定",中間処理!$C:$C,"&gt;="&amp;$G$1,中間処理!$C:$C,"&lt;="&amp;$G$2,中間処理!$D:$D,IF($G$3="すべての作業","&lt;&gt;",$G$3)),0)
)
/IF($G$5="10aあたり",AA$8*10,1)),"")</f>
        <v/>
      </c>
      <c r="AB46" s="35" t="str">
        <f>IFERROR(IF(AB$7="","",
(
SUMIFS(IF($G$4="作業時間（hh:mm）",中間処理!$G:$G,中間処理!$I:$I),中間処理!$E:$E,AB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46,中間処理!$B:$B,"予定",中間処理!$C:$C,"&gt;="&amp;$G$1,中間処理!$C:$C,"&lt;="&amp;$G$2,中間処理!$D:$D,IF($G$3="すべての作業","&lt;&gt;",$G$3)),0)
)
/IF($G$5="10aあたり",AB$8*10,1)),"")</f>
        <v/>
      </c>
      <c r="AC46" s="35" t="str">
        <f>IFERROR(IF(AC$7="","",
(
SUMIFS(IF($G$4="作業時間（hh:mm）",中間処理!$G:$G,中間処理!$I:$I),中間処理!$E:$E,AC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46,中間処理!$B:$B,"予定",中間処理!$C:$C,"&gt;="&amp;$G$1,中間処理!$C:$C,"&lt;="&amp;$G$2,中間処理!$D:$D,IF($G$3="すべての作業","&lt;&gt;",$G$3)),0)
)
/IF($G$5="10aあたり",AC$8*10,1)),"")</f>
        <v/>
      </c>
      <c r="AD46" s="35" t="str">
        <f>IFERROR(IF(AD$7="","",
(
SUMIFS(IF($G$4="作業時間（hh:mm）",中間処理!$G:$G,中間処理!$I:$I),中間処理!$E:$E,AD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46,中間処理!$B:$B,"予定",中間処理!$C:$C,"&gt;="&amp;$G$1,中間処理!$C:$C,"&lt;="&amp;$G$2,中間処理!$D:$D,IF($G$3="すべての作業","&lt;&gt;",$G$3)),0)
)
/IF($G$5="10aあたり",AD$8*10,1)),"")</f>
        <v/>
      </c>
      <c r="AE46" s="35" t="str">
        <f>IFERROR(IF(AE$7="","",
(
SUMIFS(IF($G$4="作業時間（hh:mm）",中間処理!$G:$G,中間処理!$I:$I),中間処理!$E:$E,AE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46,中間処理!$B:$B,"予定",中間処理!$C:$C,"&gt;="&amp;$G$1,中間処理!$C:$C,"&lt;="&amp;$G$2,中間処理!$D:$D,IF($G$3="すべての作業","&lt;&gt;",$G$3)),0)
)
/IF($G$5="10aあたり",AE$8*10,1)),"")</f>
        <v/>
      </c>
      <c r="AF46" s="35" t="str">
        <f>IFERROR(IF(AF$7="","",
(
SUMIFS(IF($G$4="作業時間（hh:mm）",中間処理!$G:$G,中間処理!$I:$I),中間処理!$E:$E,AF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46,中間処理!$B:$B,"予定",中間処理!$C:$C,"&gt;="&amp;$G$1,中間処理!$C:$C,"&lt;="&amp;$G$2,中間処理!$D:$D,IF($G$3="すべての作業","&lt;&gt;",$G$3)),0)
)
/IF($G$5="10aあたり",AF$8*10,1)),"")</f>
        <v/>
      </c>
      <c r="AG46" s="35" t="str">
        <f>IFERROR(IF(AG$7="","",
(
SUMIFS(IF($G$4="作業時間（hh:mm）",中間処理!$G:$G,中間処理!$I:$I),中間処理!$E:$E,AG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46,中間処理!$B:$B,"予定",中間処理!$C:$C,"&gt;="&amp;$G$1,中間処理!$C:$C,"&lt;="&amp;$G$2,中間処理!$D:$D,IF($G$3="すべての作業","&lt;&gt;",$G$3)),0)
)
/IF($G$5="10aあたり",AG$8*10,1)),"")</f>
        <v/>
      </c>
      <c r="AH46" s="35" t="str">
        <f>IFERROR(IF(AH$7="","",
(
SUMIFS(IF($G$4="作業時間（hh:mm）",中間処理!$G:$G,中間処理!$I:$I),中間処理!$E:$E,AH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46,中間処理!$B:$B,"予定",中間処理!$C:$C,"&gt;="&amp;$G$1,中間処理!$C:$C,"&lt;="&amp;$G$2,中間処理!$D:$D,IF($G$3="すべての作業","&lt;&gt;",$G$3)),0)
)
/IF($G$5="10aあたり",AH$8*10,1)),"")</f>
        <v/>
      </c>
      <c r="AI46" s="35" t="str">
        <f>IFERROR(IF(AI$7="","",
(
SUMIFS(IF($G$4="作業時間（hh:mm）",中間処理!$G:$G,中間処理!$I:$I),中間処理!$E:$E,AI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46,中間処理!$B:$B,"予定",中間処理!$C:$C,"&gt;="&amp;$G$1,中間処理!$C:$C,"&lt;="&amp;$G$2,中間処理!$D:$D,IF($G$3="すべての作業","&lt;&gt;",$G$3)),0)
)
/IF($G$5="10aあたり",AI$8*10,1)),"")</f>
        <v/>
      </c>
      <c r="AJ46" s="35" t="str">
        <f>IFERROR(IF(AJ$7="","",
(
SUMIFS(IF($G$4="作業時間（hh:mm）",中間処理!$G:$G,中間処理!$I:$I),中間処理!$E:$E,AJ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46,中間処理!$B:$B,"予定",中間処理!$C:$C,"&gt;="&amp;$G$1,中間処理!$C:$C,"&lt;="&amp;$G$2,中間処理!$D:$D,IF($G$3="すべての作業","&lt;&gt;",$G$3)),0)
)
/IF($G$5="10aあたり",AJ$8*10,1)),"")</f>
        <v/>
      </c>
      <c r="AK46" s="35" t="str">
        <f>IFERROR(IF(AK$7="","",
(
SUMIFS(IF($G$4="作業時間（hh:mm）",中間処理!$G:$G,中間処理!$I:$I),中間処理!$E:$E,AK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46,中間処理!$B:$B,"予定",中間処理!$C:$C,"&gt;="&amp;$G$1,中間処理!$C:$C,"&lt;="&amp;$G$2,中間処理!$D:$D,IF($G$3="すべての作業","&lt;&gt;",$G$3)),0)
)
/IF($G$5="10aあたり",AK$8*10,1)),"")</f>
        <v/>
      </c>
      <c r="AL46" s="35" t="str">
        <f>IFERROR(IF(AL$7="","",
(
SUMIFS(IF($G$4="作業時間（hh:mm）",中間処理!$G:$G,中間処理!$I:$I),中間処理!$E:$E,AL$7,中間処理!$F:$F,$F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46,中間処理!$B:$B,"予定",中間処理!$C:$C,"&gt;="&amp;$G$1,中間処理!$C:$C,"&lt;="&amp;$G$2,中間処理!$D:$D,IF($G$3="すべての作業","&lt;&gt;",$G$3)),0)
)
/IF($G$5="10aあたり",AL$8*10,1)),"")</f>
        <v/>
      </c>
    </row>
    <row r="47" spans="7:38">
      <c r="G47" s="13"/>
      <c r="H47" s="22" t="str">
        <f>IF(G47="","",
IF(G$4="作業時間（hh:mm）",SUM(I47:AL47),
IF(
COUNTIFS(単価情報!C:C,F47,単価情報!B:B,"作業者",単価情報!K:K,"&gt;="&amp;G$1,単価情報!J:J,"&lt;="&amp;G$2)
+COUNTIFS(単価情報!C:C,F47,単価情報!B:B,"作業者",単価情報!K:K,"",単価情報!J:J,"&lt;="&amp;G$2)=0,
"単価設定なし",SUM(I47:AL47))))</f>
        <v/>
      </c>
      <c r="I47" s="34" t="str">
        <f>IFERROR(IF(I$7="","",
(
SUMIFS(IF($G$4="作業時間（hh:mm）",中間処理!$G:$G,中間処理!$I:$I),中間処理!$E:$E,I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47,中間処理!$B:$B,"予定",中間処理!$C:$C,"&gt;="&amp;$G$1,中間処理!$C:$C,"&lt;="&amp;$G$2,中間処理!$D:$D,IF($G$3="すべての作業","&lt;&gt;",$G$3)),0)
)
/IF($G$5="10aあたり",I$8*10,1)),"")</f>
        <v/>
      </c>
      <c r="J47" s="35" t="str">
        <f>IFERROR(IF(J$7="","",
(
SUMIFS(IF($G$4="作業時間（hh:mm）",中間処理!$G:$G,中間処理!$I:$I),中間処理!$E:$E,J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47,中間処理!$B:$B,"予定",中間処理!$C:$C,"&gt;="&amp;$G$1,中間処理!$C:$C,"&lt;="&amp;$G$2,中間処理!$D:$D,IF($G$3="すべての作業","&lt;&gt;",$G$3)),0)
)
/IF($G$5="10aあたり",J$8*10,1)),"")</f>
        <v/>
      </c>
      <c r="K47" s="35" t="str">
        <f>IFERROR(IF(K$7="","",
(
SUMIFS(IF($G$4="作業時間（hh:mm）",中間処理!$G:$G,中間処理!$I:$I),中間処理!$E:$E,K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47,中間処理!$B:$B,"予定",中間処理!$C:$C,"&gt;="&amp;$G$1,中間処理!$C:$C,"&lt;="&amp;$G$2,中間処理!$D:$D,IF($G$3="すべての作業","&lt;&gt;",$G$3)),0)
)
/IF($G$5="10aあたり",K$8*10,1)),"")</f>
        <v/>
      </c>
      <c r="L47" s="35" t="str">
        <f>IFERROR(IF(L$7="","",
(
SUMIFS(IF($G$4="作業時間（hh:mm）",中間処理!$G:$G,中間処理!$I:$I),中間処理!$E:$E,L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47,中間処理!$B:$B,"予定",中間処理!$C:$C,"&gt;="&amp;$G$1,中間処理!$C:$C,"&lt;="&amp;$G$2,中間処理!$D:$D,IF($G$3="すべての作業","&lt;&gt;",$G$3)),0)
)
/IF($G$5="10aあたり",L$8*10,1)),"")</f>
        <v/>
      </c>
      <c r="M47" s="35" t="str">
        <f>IFERROR(IF(M$7="","",
(
SUMIFS(IF($G$4="作業時間（hh:mm）",中間処理!$G:$G,中間処理!$I:$I),中間処理!$E:$E,M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47,中間処理!$B:$B,"予定",中間処理!$C:$C,"&gt;="&amp;$G$1,中間処理!$C:$C,"&lt;="&amp;$G$2,中間処理!$D:$D,IF($G$3="すべての作業","&lt;&gt;",$G$3)),0)
)
/IF($G$5="10aあたり",M$8*10,1)),"")</f>
        <v/>
      </c>
      <c r="N47" s="35" t="str">
        <f>IFERROR(IF(N$7="","",
(
SUMIFS(IF($G$4="作業時間（hh:mm）",中間処理!$G:$G,中間処理!$I:$I),中間処理!$E:$E,N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47,中間処理!$B:$B,"予定",中間処理!$C:$C,"&gt;="&amp;$G$1,中間処理!$C:$C,"&lt;="&amp;$G$2,中間処理!$D:$D,IF($G$3="すべての作業","&lt;&gt;",$G$3)),0)
)
/IF($G$5="10aあたり",N$8*10,1)),"")</f>
        <v/>
      </c>
      <c r="O47" s="35" t="str">
        <f>IFERROR(IF(O$7="","",
(
SUMIFS(IF($G$4="作業時間（hh:mm）",中間処理!$G:$G,中間処理!$I:$I),中間処理!$E:$E,O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47,中間処理!$B:$B,"予定",中間処理!$C:$C,"&gt;="&amp;$G$1,中間処理!$C:$C,"&lt;="&amp;$G$2,中間処理!$D:$D,IF($G$3="すべての作業","&lt;&gt;",$G$3)),0)
)
/IF($G$5="10aあたり",O$8*10,1)),"")</f>
        <v/>
      </c>
      <c r="P47" s="35" t="str">
        <f>IFERROR(IF(P$7="","",
(
SUMIFS(IF($G$4="作業時間（hh:mm）",中間処理!$G:$G,中間処理!$I:$I),中間処理!$E:$E,P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47,中間処理!$B:$B,"予定",中間処理!$C:$C,"&gt;="&amp;$G$1,中間処理!$C:$C,"&lt;="&amp;$G$2,中間処理!$D:$D,IF($G$3="すべての作業","&lt;&gt;",$G$3)),0)
)
/IF($G$5="10aあたり",P$8*10,1)),"")</f>
        <v/>
      </c>
      <c r="Q47" s="35" t="str">
        <f>IFERROR(IF(Q$7="","",
(
SUMIFS(IF($G$4="作業時間（hh:mm）",中間処理!$G:$G,中間処理!$I:$I),中間処理!$E:$E,Q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47,中間処理!$B:$B,"予定",中間処理!$C:$C,"&gt;="&amp;$G$1,中間処理!$C:$C,"&lt;="&amp;$G$2,中間処理!$D:$D,IF($G$3="すべての作業","&lt;&gt;",$G$3)),0)
)
/IF($G$5="10aあたり",Q$8*10,1)),"")</f>
        <v/>
      </c>
      <c r="R47" s="35" t="str">
        <f>IFERROR(IF(R$7="","",
(
SUMIFS(IF($G$4="作業時間（hh:mm）",中間処理!$G:$G,中間処理!$I:$I),中間処理!$E:$E,R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47,中間処理!$B:$B,"予定",中間処理!$C:$C,"&gt;="&amp;$G$1,中間処理!$C:$C,"&lt;="&amp;$G$2,中間処理!$D:$D,IF($G$3="すべての作業","&lt;&gt;",$G$3)),0)
)
/IF($G$5="10aあたり",R$8*10,1)),"")</f>
        <v/>
      </c>
      <c r="S47" s="35" t="str">
        <f>IFERROR(IF(S$7="","",
(
SUMIFS(IF($G$4="作業時間（hh:mm）",中間処理!$G:$G,中間処理!$I:$I),中間処理!$E:$E,S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47,中間処理!$B:$B,"予定",中間処理!$C:$C,"&gt;="&amp;$G$1,中間処理!$C:$C,"&lt;="&amp;$G$2,中間処理!$D:$D,IF($G$3="すべての作業","&lt;&gt;",$G$3)),0)
)
/IF($G$5="10aあたり",S$8*10,1)),"")</f>
        <v/>
      </c>
      <c r="T47" s="35" t="str">
        <f>IFERROR(IF(T$7="","",
(
SUMIFS(IF($G$4="作業時間（hh:mm）",中間処理!$G:$G,中間処理!$I:$I),中間処理!$E:$E,T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47,中間処理!$B:$B,"予定",中間処理!$C:$C,"&gt;="&amp;$G$1,中間処理!$C:$C,"&lt;="&amp;$G$2,中間処理!$D:$D,IF($G$3="すべての作業","&lt;&gt;",$G$3)),0)
)
/IF($G$5="10aあたり",T$8*10,1)),"")</f>
        <v/>
      </c>
      <c r="U47" s="35" t="str">
        <f>IFERROR(IF(U$7="","",
(
SUMIFS(IF($G$4="作業時間（hh:mm）",中間処理!$G:$G,中間処理!$I:$I),中間処理!$E:$E,U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47,中間処理!$B:$B,"予定",中間処理!$C:$C,"&gt;="&amp;$G$1,中間処理!$C:$C,"&lt;="&amp;$G$2,中間処理!$D:$D,IF($G$3="すべての作業","&lt;&gt;",$G$3)),0)
)
/IF($G$5="10aあたり",U$8*10,1)),"")</f>
        <v/>
      </c>
      <c r="V47" s="35" t="str">
        <f>IFERROR(IF(V$7="","",
(
SUMIFS(IF($G$4="作業時間（hh:mm）",中間処理!$G:$G,中間処理!$I:$I),中間処理!$E:$E,V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47,中間処理!$B:$B,"予定",中間処理!$C:$C,"&gt;="&amp;$G$1,中間処理!$C:$C,"&lt;="&amp;$G$2,中間処理!$D:$D,IF($G$3="すべての作業","&lt;&gt;",$G$3)),0)
)
/IF($G$5="10aあたり",V$8*10,1)),"")</f>
        <v/>
      </c>
      <c r="W47" s="35" t="str">
        <f>IFERROR(IF(W$7="","",
(
SUMIFS(IF($G$4="作業時間（hh:mm）",中間処理!$G:$G,中間処理!$I:$I),中間処理!$E:$E,W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47,中間処理!$B:$B,"予定",中間処理!$C:$C,"&gt;="&amp;$G$1,中間処理!$C:$C,"&lt;="&amp;$G$2,中間処理!$D:$D,IF($G$3="すべての作業","&lt;&gt;",$G$3)),0)
)
/IF($G$5="10aあたり",W$8*10,1)),"")</f>
        <v/>
      </c>
      <c r="X47" s="35" t="str">
        <f>IFERROR(IF(X$7="","",
(
SUMIFS(IF($G$4="作業時間（hh:mm）",中間処理!$G:$G,中間処理!$I:$I),中間処理!$E:$E,X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47,中間処理!$B:$B,"予定",中間処理!$C:$C,"&gt;="&amp;$G$1,中間処理!$C:$C,"&lt;="&amp;$G$2,中間処理!$D:$D,IF($G$3="すべての作業","&lt;&gt;",$G$3)),0)
)
/IF($G$5="10aあたり",X$8*10,1)),"")</f>
        <v/>
      </c>
      <c r="Y47" s="35" t="str">
        <f>IFERROR(IF(Y$7="","",
(
SUMIFS(IF($G$4="作業時間（hh:mm）",中間処理!$G:$G,中間処理!$I:$I),中間処理!$E:$E,Y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47,中間処理!$B:$B,"予定",中間処理!$C:$C,"&gt;="&amp;$G$1,中間処理!$C:$C,"&lt;="&amp;$G$2,中間処理!$D:$D,IF($G$3="すべての作業","&lt;&gt;",$G$3)),0)
)
/IF($G$5="10aあたり",Y$8*10,1)),"")</f>
        <v/>
      </c>
      <c r="Z47" s="35" t="str">
        <f>IFERROR(IF(Z$7="","",
(
SUMIFS(IF($G$4="作業時間（hh:mm）",中間処理!$G:$G,中間処理!$I:$I),中間処理!$E:$E,Z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47,中間処理!$B:$B,"予定",中間処理!$C:$C,"&gt;="&amp;$G$1,中間処理!$C:$C,"&lt;="&amp;$G$2,中間処理!$D:$D,IF($G$3="すべての作業","&lt;&gt;",$G$3)),0)
)
/IF($G$5="10aあたり",Z$8*10,1)),"")</f>
        <v/>
      </c>
      <c r="AA47" s="35" t="str">
        <f>IFERROR(IF(AA$7="","",
(
SUMIFS(IF($G$4="作業時間（hh:mm）",中間処理!$G:$G,中間処理!$I:$I),中間処理!$E:$E,AA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47,中間処理!$B:$B,"予定",中間処理!$C:$C,"&gt;="&amp;$G$1,中間処理!$C:$C,"&lt;="&amp;$G$2,中間処理!$D:$D,IF($G$3="すべての作業","&lt;&gt;",$G$3)),0)
)
/IF($G$5="10aあたり",AA$8*10,1)),"")</f>
        <v/>
      </c>
      <c r="AB47" s="35" t="str">
        <f>IFERROR(IF(AB$7="","",
(
SUMIFS(IF($G$4="作業時間（hh:mm）",中間処理!$G:$G,中間処理!$I:$I),中間処理!$E:$E,AB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47,中間処理!$B:$B,"予定",中間処理!$C:$C,"&gt;="&amp;$G$1,中間処理!$C:$C,"&lt;="&amp;$G$2,中間処理!$D:$D,IF($G$3="すべての作業","&lt;&gt;",$G$3)),0)
)
/IF($G$5="10aあたり",AB$8*10,1)),"")</f>
        <v/>
      </c>
      <c r="AC47" s="35" t="str">
        <f>IFERROR(IF(AC$7="","",
(
SUMIFS(IF($G$4="作業時間（hh:mm）",中間処理!$G:$G,中間処理!$I:$I),中間処理!$E:$E,AC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47,中間処理!$B:$B,"予定",中間処理!$C:$C,"&gt;="&amp;$G$1,中間処理!$C:$C,"&lt;="&amp;$G$2,中間処理!$D:$D,IF($G$3="すべての作業","&lt;&gt;",$G$3)),0)
)
/IF($G$5="10aあたり",AC$8*10,1)),"")</f>
        <v/>
      </c>
      <c r="AD47" s="35" t="str">
        <f>IFERROR(IF(AD$7="","",
(
SUMIFS(IF($G$4="作業時間（hh:mm）",中間処理!$G:$G,中間処理!$I:$I),中間処理!$E:$E,AD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47,中間処理!$B:$B,"予定",中間処理!$C:$C,"&gt;="&amp;$G$1,中間処理!$C:$C,"&lt;="&amp;$G$2,中間処理!$D:$D,IF($G$3="すべての作業","&lt;&gt;",$G$3)),0)
)
/IF($G$5="10aあたり",AD$8*10,1)),"")</f>
        <v/>
      </c>
      <c r="AE47" s="35" t="str">
        <f>IFERROR(IF(AE$7="","",
(
SUMIFS(IF($G$4="作業時間（hh:mm）",中間処理!$G:$G,中間処理!$I:$I),中間処理!$E:$E,AE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47,中間処理!$B:$B,"予定",中間処理!$C:$C,"&gt;="&amp;$G$1,中間処理!$C:$C,"&lt;="&amp;$G$2,中間処理!$D:$D,IF($G$3="すべての作業","&lt;&gt;",$G$3)),0)
)
/IF($G$5="10aあたり",AE$8*10,1)),"")</f>
        <v/>
      </c>
      <c r="AF47" s="35" t="str">
        <f>IFERROR(IF(AF$7="","",
(
SUMIFS(IF($G$4="作業時間（hh:mm）",中間処理!$G:$G,中間処理!$I:$I),中間処理!$E:$E,AF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47,中間処理!$B:$B,"予定",中間処理!$C:$C,"&gt;="&amp;$G$1,中間処理!$C:$C,"&lt;="&amp;$G$2,中間処理!$D:$D,IF($G$3="すべての作業","&lt;&gt;",$G$3)),0)
)
/IF($G$5="10aあたり",AF$8*10,1)),"")</f>
        <v/>
      </c>
      <c r="AG47" s="35" t="str">
        <f>IFERROR(IF(AG$7="","",
(
SUMIFS(IF($G$4="作業時間（hh:mm）",中間処理!$G:$G,中間処理!$I:$I),中間処理!$E:$E,AG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47,中間処理!$B:$B,"予定",中間処理!$C:$C,"&gt;="&amp;$G$1,中間処理!$C:$C,"&lt;="&amp;$G$2,中間処理!$D:$D,IF($G$3="すべての作業","&lt;&gt;",$G$3)),0)
)
/IF($G$5="10aあたり",AG$8*10,1)),"")</f>
        <v/>
      </c>
      <c r="AH47" s="35" t="str">
        <f>IFERROR(IF(AH$7="","",
(
SUMIFS(IF($G$4="作業時間（hh:mm）",中間処理!$G:$G,中間処理!$I:$I),中間処理!$E:$E,AH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47,中間処理!$B:$B,"予定",中間処理!$C:$C,"&gt;="&amp;$G$1,中間処理!$C:$C,"&lt;="&amp;$G$2,中間処理!$D:$D,IF($G$3="すべての作業","&lt;&gt;",$G$3)),0)
)
/IF($G$5="10aあたり",AH$8*10,1)),"")</f>
        <v/>
      </c>
      <c r="AI47" s="35" t="str">
        <f>IFERROR(IF(AI$7="","",
(
SUMIFS(IF($G$4="作業時間（hh:mm）",中間処理!$G:$G,中間処理!$I:$I),中間処理!$E:$E,AI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47,中間処理!$B:$B,"予定",中間処理!$C:$C,"&gt;="&amp;$G$1,中間処理!$C:$C,"&lt;="&amp;$G$2,中間処理!$D:$D,IF($G$3="すべての作業","&lt;&gt;",$G$3)),0)
)
/IF($G$5="10aあたり",AI$8*10,1)),"")</f>
        <v/>
      </c>
      <c r="AJ47" s="35" t="str">
        <f>IFERROR(IF(AJ$7="","",
(
SUMIFS(IF($G$4="作業時間（hh:mm）",中間処理!$G:$G,中間処理!$I:$I),中間処理!$E:$E,AJ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47,中間処理!$B:$B,"予定",中間処理!$C:$C,"&gt;="&amp;$G$1,中間処理!$C:$C,"&lt;="&amp;$G$2,中間処理!$D:$D,IF($G$3="すべての作業","&lt;&gt;",$G$3)),0)
)
/IF($G$5="10aあたり",AJ$8*10,1)),"")</f>
        <v/>
      </c>
      <c r="AK47" s="35" t="str">
        <f>IFERROR(IF(AK$7="","",
(
SUMIFS(IF($G$4="作業時間（hh:mm）",中間処理!$G:$G,中間処理!$I:$I),中間処理!$E:$E,AK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47,中間処理!$B:$B,"予定",中間処理!$C:$C,"&gt;="&amp;$G$1,中間処理!$C:$C,"&lt;="&amp;$G$2,中間処理!$D:$D,IF($G$3="すべての作業","&lt;&gt;",$G$3)),0)
)
/IF($G$5="10aあたり",AK$8*10,1)),"")</f>
        <v/>
      </c>
      <c r="AL47" s="35" t="str">
        <f>IFERROR(IF(AL$7="","",
(
SUMIFS(IF($G$4="作業時間（hh:mm）",中間処理!$G:$G,中間処理!$I:$I),中間処理!$E:$E,AL$7,中間処理!$F:$F,$F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47,中間処理!$B:$B,"予定",中間処理!$C:$C,"&gt;="&amp;$G$1,中間処理!$C:$C,"&lt;="&amp;$G$2,中間処理!$D:$D,IF($G$3="すべての作業","&lt;&gt;",$G$3)),0)
)
/IF($G$5="10aあたり",AL$8*10,1)),"")</f>
        <v/>
      </c>
    </row>
    <row r="48" spans="7:38">
      <c r="G48" s="13"/>
      <c r="H48" s="22" t="str">
        <f>IF(G48="","",
IF(G$4="作業時間（hh:mm）",SUM(I48:AL48),
IF(
COUNTIFS(単価情報!C:C,F48,単価情報!B:B,"作業者",単価情報!K:K,"&gt;="&amp;G$1,単価情報!J:J,"&lt;="&amp;G$2)
+COUNTIFS(単価情報!C:C,F48,単価情報!B:B,"作業者",単価情報!K:K,"",単価情報!J:J,"&lt;="&amp;G$2)=0,
"単価設定なし",SUM(I48:AL48))))</f>
        <v/>
      </c>
      <c r="I48" s="34" t="str">
        <f>IFERROR(IF(I$7="","",
(
SUMIFS(IF($G$4="作業時間（hh:mm）",中間処理!$G:$G,中間処理!$I:$I),中間処理!$E:$E,I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48,中間処理!$B:$B,"予定",中間処理!$C:$C,"&gt;="&amp;$G$1,中間処理!$C:$C,"&lt;="&amp;$G$2,中間処理!$D:$D,IF($G$3="すべての作業","&lt;&gt;",$G$3)),0)
)
/IF($G$5="10aあたり",I$8*10,1)),"")</f>
        <v/>
      </c>
      <c r="J48" s="35" t="str">
        <f>IFERROR(IF(J$7="","",
(
SUMIFS(IF($G$4="作業時間（hh:mm）",中間処理!$G:$G,中間処理!$I:$I),中間処理!$E:$E,J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48,中間処理!$B:$B,"予定",中間処理!$C:$C,"&gt;="&amp;$G$1,中間処理!$C:$C,"&lt;="&amp;$G$2,中間処理!$D:$D,IF($G$3="すべての作業","&lt;&gt;",$G$3)),0)
)
/IF($G$5="10aあたり",J$8*10,1)),"")</f>
        <v/>
      </c>
      <c r="K48" s="35" t="str">
        <f>IFERROR(IF(K$7="","",
(
SUMIFS(IF($G$4="作業時間（hh:mm）",中間処理!$G:$G,中間処理!$I:$I),中間処理!$E:$E,K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48,中間処理!$B:$B,"予定",中間処理!$C:$C,"&gt;="&amp;$G$1,中間処理!$C:$C,"&lt;="&amp;$G$2,中間処理!$D:$D,IF($G$3="すべての作業","&lt;&gt;",$G$3)),0)
)
/IF($G$5="10aあたり",K$8*10,1)),"")</f>
        <v/>
      </c>
      <c r="L48" s="35" t="str">
        <f>IFERROR(IF(L$7="","",
(
SUMIFS(IF($G$4="作業時間（hh:mm）",中間処理!$G:$G,中間処理!$I:$I),中間処理!$E:$E,L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48,中間処理!$B:$B,"予定",中間処理!$C:$C,"&gt;="&amp;$G$1,中間処理!$C:$C,"&lt;="&amp;$G$2,中間処理!$D:$D,IF($G$3="すべての作業","&lt;&gt;",$G$3)),0)
)
/IF($G$5="10aあたり",L$8*10,1)),"")</f>
        <v/>
      </c>
      <c r="M48" s="35" t="str">
        <f>IFERROR(IF(M$7="","",
(
SUMIFS(IF($G$4="作業時間（hh:mm）",中間処理!$G:$G,中間処理!$I:$I),中間処理!$E:$E,M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48,中間処理!$B:$B,"予定",中間処理!$C:$C,"&gt;="&amp;$G$1,中間処理!$C:$C,"&lt;="&amp;$G$2,中間処理!$D:$D,IF($G$3="すべての作業","&lt;&gt;",$G$3)),0)
)
/IF($G$5="10aあたり",M$8*10,1)),"")</f>
        <v/>
      </c>
      <c r="N48" s="35" t="str">
        <f>IFERROR(IF(N$7="","",
(
SUMIFS(IF($G$4="作業時間（hh:mm）",中間処理!$G:$G,中間処理!$I:$I),中間処理!$E:$E,N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48,中間処理!$B:$B,"予定",中間処理!$C:$C,"&gt;="&amp;$G$1,中間処理!$C:$C,"&lt;="&amp;$G$2,中間処理!$D:$D,IF($G$3="すべての作業","&lt;&gt;",$G$3)),0)
)
/IF($G$5="10aあたり",N$8*10,1)),"")</f>
        <v/>
      </c>
      <c r="O48" s="35" t="str">
        <f>IFERROR(IF(O$7="","",
(
SUMIFS(IF($G$4="作業時間（hh:mm）",中間処理!$G:$G,中間処理!$I:$I),中間処理!$E:$E,O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48,中間処理!$B:$B,"予定",中間処理!$C:$C,"&gt;="&amp;$G$1,中間処理!$C:$C,"&lt;="&amp;$G$2,中間処理!$D:$D,IF($G$3="すべての作業","&lt;&gt;",$G$3)),0)
)
/IF($G$5="10aあたり",O$8*10,1)),"")</f>
        <v/>
      </c>
      <c r="P48" s="35" t="str">
        <f>IFERROR(IF(P$7="","",
(
SUMIFS(IF($G$4="作業時間（hh:mm）",中間処理!$G:$G,中間処理!$I:$I),中間処理!$E:$E,P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48,中間処理!$B:$B,"予定",中間処理!$C:$C,"&gt;="&amp;$G$1,中間処理!$C:$C,"&lt;="&amp;$G$2,中間処理!$D:$D,IF($G$3="すべての作業","&lt;&gt;",$G$3)),0)
)
/IF($G$5="10aあたり",P$8*10,1)),"")</f>
        <v/>
      </c>
      <c r="Q48" s="35" t="str">
        <f>IFERROR(IF(Q$7="","",
(
SUMIFS(IF($G$4="作業時間（hh:mm）",中間処理!$G:$G,中間処理!$I:$I),中間処理!$E:$E,Q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48,中間処理!$B:$B,"予定",中間処理!$C:$C,"&gt;="&amp;$G$1,中間処理!$C:$C,"&lt;="&amp;$G$2,中間処理!$D:$D,IF($G$3="すべての作業","&lt;&gt;",$G$3)),0)
)
/IF($G$5="10aあたり",Q$8*10,1)),"")</f>
        <v/>
      </c>
      <c r="R48" s="35" t="str">
        <f>IFERROR(IF(R$7="","",
(
SUMIFS(IF($G$4="作業時間（hh:mm）",中間処理!$G:$G,中間処理!$I:$I),中間処理!$E:$E,R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48,中間処理!$B:$B,"予定",中間処理!$C:$C,"&gt;="&amp;$G$1,中間処理!$C:$C,"&lt;="&amp;$G$2,中間処理!$D:$D,IF($G$3="すべての作業","&lt;&gt;",$G$3)),0)
)
/IF($G$5="10aあたり",R$8*10,1)),"")</f>
        <v/>
      </c>
      <c r="S48" s="35" t="str">
        <f>IFERROR(IF(S$7="","",
(
SUMIFS(IF($G$4="作業時間（hh:mm）",中間処理!$G:$G,中間処理!$I:$I),中間処理!$E:$E,S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48,中間処理!$B:$B,"予定",中間処理!$C:$C,"&gt;="&amp;$G$1,中間処理!$C:$C,"&lt;="&amp;$G$2,中間処理!$D:$D,IF($G$3="すべての作業","&lt;&gt;",$G$3)),0)
)
/IF($G$5="10aあたり",S$8*10,1)),"")</f>
        <v/>
      </c>
      <c r="T48" s="35" t="str">
        <f>IFERROR(IF(T$7="","",
(
SUMIFS(IF($G$4="作業時間（hh:mm）",中間処理!$G:$G,中間処理!$I:$I),中間処理!$E:$E,T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48,中間処理!$B:$B,"予定",中間処理!$C:$C,"&gt;="&amp;$G$1,中間処理!$C:$C,"&lt;="&amp;$G$2,中間処理!$D:$D,IF($G$3="すべての作業","&lt;&gt;",$G$3)),0)
)
/IF($G$5="10aあたり",T$8*10,1)),"")</f>
        <v/>
      </c>
      <c r="U48" s="35" t="str">
        <f>IFERROR(IF(U$7="","",
(
SUMIFS(IF($G$4="作業時間（hh:mm）",中間処理!$G:$G,中間処理!$I:$I),中間処理!$E:$E,U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48,中間処理!$B:$B,"予定",中間処理!$C:$C,"&gt;="&amp;$G$1,中間処理!$C:$C,"&lt;="&amp;$G$2,中間処理!$D:$D,IF($G$3="すべての作業","&lt;&gt;",$G$3)),0)
)
/IF($G$5="10aあたり",U$8*10,1)),"")</f>
        <v/>
      </c>
      <c r="V48" s="35" t="str">
        <f>IFERROR(IF(V$7="","",
(
SUMIFS(IF($G$4="作業時間（hh:mm）",中間処理!$G:$G,中間処理!$I:$I),中間処理!$E:$E,V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48,中間処理!$B:$B,"予定",中間処理!$C:$C,"&gt;="&amp;$G$1,中間処理!$C:$C,"&lt;="&amp;$G$2,中間処理!$D:$D,IF($G$3="すべての作業","&lt;&gt;",$G$3)),0)
)
/IF($G$5="10aあたり",V$8*10,1)),"")</f>
        <v/>
      </c>
      <c r="W48" s="35" t="str">
        <f>IFERROR(IF(W$7="","",
(
SUMIFS(IF($G$4="作業時間（hh:mm）",中間処理!$G:$G,中間処理!$I:$I),中間処理!$E:$E,W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48,中間処理!$B:$B,"予定",中間処理!$C:$C,"&gt;="&amp;$G$1,中間処理!$C:$C,"&lt;="&amp;$G$2,中間処理!$D:$D,IF($G$3="すべての作業","&lt;&gt;",$G$3)),0)
)
/IF($G$5="10aあたり",W$8*10,1)),"")</f>
        <v/>
      </c>
      <c r="X48" s="35" t="str">
        <f>IFERROR(IF(X$7="","",
(
SUMIFS(IF($G$4="作業時間（hh:mm）",中間処理!$G:$G,中間処理!$I:$I),中間処理!$E:$E,X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48,中間処理!$B:$B,"予定",中間処理!$C:$C,"&gt;="&amp;$G$1,中間処理!$C:$C,"&lt;="&amp;$G$2,中間処理!$D:$D,IF($G$3="すべての作業","&lt;&gt;",$G$3)),0)
)
/IF($G$5="10aあたり",X$8*10,1)),"")</f>
        <v/>
      </c>
      <c r="Y48" s="35" t="str">
        <f>IFERROR(IF(Y$7="","",
(
SUMIFS(IF($G$4="作業時間（hh:mm）",中間処理!$G:$G,中間処理!$I:$I),中間処理!$E:$E,Y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48,中間処理!$B:$B,"予定",中間処理!$C:$C,"&gt;="&amp;$G$1,中間処理!$C:$C,"&lt;="&amp;$G$2,中間処理!$D:$D,IF($G$3="すべての作業","&lt;&gt;",$G$3)),0)
)
/IF($G$5="10aあたり",Y$8*10,1)),"")</f>
        <v/>
      </c>
      <c r="Z48" s="35" t="str">
        <f>IFERROR(IF(Z$7="","",
(
SUMIFS(IF($G$4="作業時間（hh:mm）",中間処理!$G:$G,中間処理!$I:$I),中間処理!$E:$E,Z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48,中間処理!$B:$B,"予定",中間処理!$C:$C,"&gt;="&amp;$G$1,中間処理!$C:$C,"&lt;="&amp;$G$2,中間処理!$D:$D,IF($G$3="すべての作業","&lt;&gt;",$G$3)),0)
)
/IF($G$5="10aあたり",Z$8*10,1)),"")</f>
        <v/>
      </c>
      <c r="AA48" s="35" t="str">
        <f>IFERROR(IF(AA$7="","",
(
SUMIFS(IF($G$4="作業時間（hh:mm）",中間処理!$G:$G,中間処理!$I:$I),中間処理!$E:$E,AA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48,中間処理!$B:$B,"予定",中間処理!$C:$C,"&gt;="&amp;$G$1,中間処理!$C:$C,"&lt;="&amp;$G$2,中間処理!$D:$D,IF($G$3="すべての作業","&lt;&gt;",$G$3)),0)
)
/IF($G$5="10aあたり",AA$8*10,1)),"")</f>
        <v/>
      </c>
      <c r="AB48" s="35" t="str">
        <f>IFERROR(IF(AB$7="","",
(
SUMIFS(IF($G$4="作業時間（hh:mm）",中間処理!$G:$G,中間処理!$I:$I),中間処理!$E:$E,AB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48,中間処理!$B:$B,"予定",中間処理!$C:$C,"&gt;="&amp;$G$1,中間処理!$C:$C,"&lt;="&amp;$G$2,中間処理!$D:$D,IF($G$3="すべての作業","&lt;&gt;",$G$3)),0)
)
/IF($G$5="10aあたり",AB$8*10,1)),"")</f>
        <v/>
      </c>
      <c r="AC48" s="35" t="str">
        <f>IFERROR(IF(AC$7="","",
(
SUMIFS(IF($G$4="作業時間（hh:mm）",中間処理!$G:$G,中間処理!$I:$I),中間処理!$E:$E,AC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48,中間処理!$B:$B,"予定",中間処理!$C:$C,"&gt;="&amp;$G$1,中間処理!$C:$C,"&lt;="&amp;$G$2,中間処理!$D:$D,IF($G$3="すべての作業","&lt;&gt;",$G$3)),0)
)
/IF($G$5="10aあたり",AC$8*10,1)),"")</f>
        <v/>
      </c>
      <c r="AD48" s="35" t="str">
        <f>IFERROR(IF(AD$7="","",
(
SUMIFS(IF($G$4="作業時間（hh:mm）",中間処理!$G:$G,中間処理!$I:$I),中間処理!$E:$E,AD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48,中間処理!$B:$B,"予定",中間処理!$C:$C,"&gt;="&amp;$G$1,中間処理!$C:$C,"&lt;="&amp;$G$2,中間処理!$D:$D,IF($G$3="すべての作業","&lt;&gt;",$G$3)),0)
)
/IF($G$5="10aあたり",AD$8*10,1)),"")</f>
        <v/>
      </c>
      <c r="AE48" s="35" t="str">
        <f>IFERROR(IF(AE$7="","",
(
SUMIFS(IF($G$4="作業時間（hh:mm）",中間処理!$G:$G,中間処理!$I:$I),中間処理!$E:$E,AE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48,中間処理!$B:$B,"予定",中間処理!$C:$C,"&gt;="&amp;$G$1,中間処理!$C:$C,"&lt;="&amp;$G$2,中間処理!$D:$D,IF($G$3="すべての作業","&lt;&gt;",$G$3)),0)
)
/IF($G$5="10aあたり",AE$8*10,1)),"")</f>
        <v/>
      </c>
      <c r="AF48" s="35" t="str">
        <f>IFERROR(IF(AF$7="","",
(
SUMIFS(IF($G$4="作業時間（hh:mm）",中間処理!$G:$G,中間処理!$I:$I),中間処理!$E:$E,AF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48,中間処理!$B:$B,"予定",中間処理!$C:$C,"&gt;="&amp;$G$1,中間処理!$C:$C,"&lt;="&amp;$G$2,中間処理!$D:$D,IF($G$3="すべての作業","&lt;&gt;",$G$3)),0)
)
/IF($G$5="10aあたり",AF$8*10,1)),"")</f>
        <v/>
      </c>
      <c r="AG48" s="35" t="str">
        <f>IFERROR(IF(AG$7="","",
(
SUMIFS(IF($G$4="作業時間（hh:mm）",中間処理!$G:$G,中間処理!$I:$I),中間処理!$E:$E,AG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48,中間処理!$B:$B,"予定",中間処理!$C:$C,"&gt;="&amp;$G$1,中間処理!$C:$C,"&lt;="&amp;$G$2,中間処理!$D:$D,IF($G$3="すべての作業","&lt;&gt;",$G$3)),0)
)
/IF($G$5="10aあたり",AG$8*10,1)),"")</f>
        <v/>
      </c>
      <c r="AH48" s="35" t="str">
        <f>IFERROR(IF(AH$7="","",
(
SUMIFS(IF($G$4="作業時間（hh:mm）",中間処理!$G:$G,中間処理!$I:$I),中間処理!$E:$E,AH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48,中間処理!$B:$B,"予定",中間処理!$C:$C,"&gt;="&amp;$G$1,中間処理!$C:$C,"&lt;="&amp;$G$2,中間処理!$D:$D,IF($G$3="すべての作業","&lt;&gt;",$G$3)),0)
)
/IF($G$5="10aあたり",AH$8*10,1)),"")</f>
        <v/>
      </c>
      <c r="AI48" s="35" t="str">
        <f>IFERROR(IF(AI$7="","",
(
SUMIFS(IF($G$4="作業時間（hh:mm）",中間処理!$G:$G,中間処理!$I:$I),中間処理!$E:$E,AI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48,中間処理!$B:$B,"予定",中間処理!$C:$C,"&gt;="&amp;$G$1,中間処理!$C:$C,"&lt;="&amp;$G$2,中間処理!$D:$D,IF($G$3="すべての作業","&lt;&gt;",$G$3)),0)
)
/IF($G$5="10aあたり",AI$8*10,1)),"")</f>
        <v/>
      </c>
      <c r="AJ48" s="35" t="str">
        <f>IFERROR(IF(AJ$7="","",
(
SUMIFS(IF($G$4="作業時間（hh:mm）",中間処理!$G:$G,中間処理!$I:$I),中間処理!$E:$E,AJ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48,中間処理!$B:$B,"予定",中間処理!$C:$C,"&gt;="&amp;$G$1,中間処理!$C:$C,"&lt;="&amp;$G$2,中間処理!$D:$D,IF($G$3="すべての作業","&lt;&gt;",$G$3)),0)
)
/IF($G$5="10aあたり",AJ$8*10,1)),"")</f>
        <v/>
      </c>
      <c r="AK48" s="35" t="str">
        <f>IFERROR(IF(AK$7="","",
(
SUMIFS(IF($G$4="作業時間（hh:mm）",中間処理!$G:$G,中間処理!$I:$I),中間処理!$E:$E,AK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48,中間処理!$B:$B,"予定",中間処理!$C:$C,"&gt;="&amp;$G$1,中間処理!$C:$C,"&lt;="&amp;$G$2,中間処理!$D:$D,IF($G$3="すべての作業","&lt;&gt;",$G$3)),0)
)
/IF($G$5="10aあたり",AK$8*10,1)),"")</f>
        <v/>
      </c>
      <c r="AL48" s="35" t="str">
        <f>IFERROR(IF(AL$7="","",
(
SUMIFS(IF($G$4="作業時間（hh:mm）",中間処理!$G:$G,中間処理!$I:$I),中間処理!$E:$E,AL$7,中間処理!$F:$F,$F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48,中間処理!$B:$B,"予定",中間処理!$C:$C,"&gt;="&amp;$G$1,中間処理!$C:$C,"&lt;="&amp;$G$2,中間処理!$D:$D,IF($G$3="すべての作業","&lt;&gt;",$G$3)),0)
)
/IF($G$5="10aあたり",AL$8*10,1)),"")</f>
        <v/>
      </c>
    </row>
    <row r="49" spans="7:38">
      <c r="G49" s="13"/>
      <c r="H49" s="22" t="str">
        <f>IF(G49="","",
IF(G$4="作業時間（hh:mm）",SUM(I49:AL49),
IF(
COUNTIFS(単価情報!C:C,F49,単価情報!B:B,"作業者",単価情報!K:K,"&gt;="&amp;G$1,単価情報!J:J,"&lt;="&amp;G$2)
+COUNTIFS(単価情報!C:C,F49,単価情報!B:B,"作業者",単価情報!K:K,"",単価情報!J:J,"&lt;="&amp;G$2)=0,
"単価設定なし",SUM(I49:AL49))))</f>
        <v/>
      </c>
      <c r="I49" s="34" t="str">
        <f>IFERROR(IF(I$7="","",
(
SUMIFS(IF($G$4="作業時間（hh:mm）",中間処理!$G:$G,中間処理!$I:$I),中間処理!$E:$E,I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49,中間処理!$B:$B,"予定",中間処理!$C:$C,"&gt;="&amp;$G$1,中間処理!$C:$C,"&lt;="&amp;$G$2,中間処理!$D:$D,IF($G$3="すべての作業","&lt;&gt;",$G$3)),0)
)
/IF($G$5="10aあたり",I$8*10,1)),"")</f>
        <v/>
      </c>
      <c r="J49" s="35" t="str">
        <f>IFERROR(IF(J$7="","",
(
SUMIFS(IF($G$4="作業時間（hh:mm）",中間処理!$G:$G,中間処理!$I:$I),中間処理!$E:$E,J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49,中間処理!$B:$B,"予定",中間処理!$C:$C,"&gt;="&amp;$G$1,中間処理!$C:$C,"&lt;="&amp;$G$2,中間処理!$D:$D,IF($G$3="すべての作業","&lt;&gt;",$G$3)),0)
)
/IF($G$5="10aあたり",J$8*10,1)),"")</f>
        <v/>
      </c>
      <c r="K49" s="35" t="str">
        <f>IFERROR(IF(K$7="","",
(
SUMIFS(IF($G$4="作業時間（hh:mm）",中間処理!$G:$G,中間処理!$I:$I),中間処理!$E:$E,K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49,中間処理!$B:$B,"予定",中間処理!$C:$C,"&gt;="&amp;$G$1,中間処理!$C:$C,"&lt;="&amp;$G$2,中間処理!$D:$D,IF($G$3="すべての作業","&lt;&gt;",$G$3)),0)
)
/IF($G$5="10aあたり",K$8*10,1)),"")</f>
        <v/>
      </c>
      <c r="L49" s="35" t="str">
        <f>IFERROR(IF(L$7="","",
(
SUMIFS(IF($G$4="作業時間（hh:mm）",中間処理!$G:$G,中間処理!$I:$I),中間処理!$E:$E,L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49,中間処理!$B:$B,"予定",中間処理!$C:$C,"&gt;="&amp;$G$1,中間処理!$C:$C,"&lt;="&amp;$G$2,中間処理!$D:$D,IF($G$3="すべての作業","&lt;&gt;",$G$3)),0)
)
/IF($G$5="10aあたり",L$8*10,1)),"")</f>
        <v/>
      </c>
      <c r="M49" s="35" t="str">
        <f>IFERROR(IF(M$7="","",
(
SUMIFS(IF($G$4="作業時間（hh:mm）",中間処理!$G:$G,中間処理!$I:$I),中間処理!$E:$E,M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49,中間処理!$B:$B,"予定",中間処理!$C:$C,"&gt;="&amp;$G$1,中間処理!$C:$C,"&lt;="&amp;$G$2,中間処理!$D:$D,IF($G$3="すべての作業","&lt;&gt;",$G$3)),0)
)
/IF($G$5="10aあたり",M$8*10,1)),"")</f>
        <v/>
      </c>
      <c r="N49" s="35" t="str">
        <f>IFERROR(IF(N$7="","",
(
SUMIFS(IF($G$4="作業時間（hh:mm）",中間処理!$G:$G,中間処理!$I:$I),中間処理!$E:$E,N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49,中間処理!$B:$B,"予定",中間処理!$C:$C,"&gt;="&amp;$G$1,中間処理!$C:$C,"&lt;="&amp;$G$2,中間処理!$D:$D,IF($G$3="すべての作業","&lt;&gt;",$G$3)),0)
)
/IF($G$5="10aあたり",N$8*10,1)),"")</f>
        <v/>
      </c>
      <c r="O49" s="35" t="str">
        <f>IFERROR(IF(O$7="","",
(
SUMIFS(IF($G$4="作業時間（hh:mm）",中間処理!$G:$G,中間処理!$I:$I),中間処理!$E:$E,O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49,中間処理!$B:$B,"予定",中間処理!$C:$C,"&gt;="&amp;$G$1,中間処理!$C:$C,"&lt;="&amp;$G$2,中間処理!$D:$D,IF($G$3="すべての作業","&lt;&gt;",$G$3)),0)
)
/IF($G$5="10aあたり",O$8*10,1)),"")</f>
        <v/>
      </c>
      <c r="P49" s="35" t="str">
        <f>IFERROR(IF(P$7="","",
(
SUMIFS(IF($G$4="作業時間（hh:mm）",中間処理!$G:$G,中間処理!$I:$I),中間処理!$E:$E,P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49,中間処理!$B:$B,"予定",中間処理!$C:$C,"&gt;="&amp;$G$1,中間処理!$C:$C,"&lt;="&amp;$G$2,中間処理!$D:$D,IF($G$3="すべての作業","&lt;&gt;",$G$3)),0)
)
/IF($G$5="10aあたり",P$8*10,1)),"")</f>
        <v/>
      </c>
      <c r="Q49" s="35" t="str">
        <f>IFERROR(IF(Q$7="","",
(
SUMIFS(IF($G$4="作業時間（hh:mm）",中間処理!$G:$G,中間処理!$I:$I),中間処理!$E:$E,Q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49,中間処理!$B:$B,"予定",中間処理!$C:$C,"&gt;="&amp;$G$1,中間処理!$C:$C,"&lt;="&amp;$G$2,中間処理!$D:$D,IF($G$3="すべての作業","&lt;&gt;",$G$3)),0)
)
/IF($G$5="10aあたり",Q$8*10,1)),"")</f>
        <v/>
      </c>
      <c r="R49" s="35" t="str">
        <f>IFERROR(IF(R$7="","",
(
SUMIFS(IF($G$4="作業時間（hh:mm）",中間処理!$G:$G,中間処理!$I:$I),中間処理!$E:$E,R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49,中間処理!$B:$B,"予定",中間処理!$C:$C,"&gt;="&amp;$G$1,中間処理!$C:$C,"&lt;="&amp;$G$2,中間処理!$D:$D,IF($G$3="すべての作業","&lt;&gt;",$G$3)),0)
)
/IF($G$5="10aあたり",R$8*10,1)),"")</f>
        <v/>
      </c>
      <c r="S49" s="35" t="str">
        <f>IFERROR(IF(S$7="","",
(
SUMIFS(IF($G$4="作業時間（hh:mm）",中間処理!$G:$G,中間処理!$I:$I),中間処理!$E:$E,S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49,中間処理!$B:$B,"予定",中間処理!$C:$C,"&gt;="&amp;$G$1,中間処理!$C:$C,"&lt;="&amp;$G$2,中間処理!$D:$D,IF($G$3="すべての作業","&lt;&gt;",$G$3)),0)
)
/IF($G$5="10aあたり",S$8*10,1)),"")</f>
        <v/>
      </c>
      <c r="T49" s="35" t="str">
        <f>IFERROR(IF(T$7="","",
(
SUMIFS(IF($G$4="作業時間（hh:mm）",中間処理!$G:$G,中間処理!$I:$I),中間処理!$E:$E,T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49,中間処理!$B:$B,"予定",中間処理!$C:$C,"&gt;="&amp;$G$1,中間処理!$C:$C,"&lt;="&amp;$G$2,中間処理!$D:$D,IF($G$3="すべての作業","&lt;&gt;",$G$3)),0)
)
/IF($G$5="10aあたり",T$8*10,1)),"")</f>
        <v/>
      </c>
      <c r="U49" s="35" t="str">
        <f>IFERROR(IF(U$7="","",
(
SUMIFS(IF($G$4="作業時間（hh:mm）",中間処理!$G:$G,中間処理!$I:$I),中間処理!$E:$E,U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49,中間処理!$B:$B,"予定",中間処理!$C:$C,"&gt;="&amp;$G$1,中間処理!$C:$C,"&lt;="&amp;$G$2,中間処理!$D:$D,IF($G$3="すべての作業","&lt;&gt;",$G$3)),0)
)
/IF($G$5="10aあたり",U$8*10,1)),"")</f>
        <v/>
      </c>
      <c r="V49" s="35" t="str">
        <f>IFERROR(IF(V$7="","",
(
SUMIFS(IF($G$4="作業時間（hh:mm）",中間処理!$G:$G,中間処理!$I:$I),中間処理!$E:$E,V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49,中間処理!$B:$B,"予定",中間処理!$C:$C,"&gt;="&amp;$G$1,中間処理!$C:$C,"&lt;="&amp;$G$2,中間処理!$D:$D,IF($G$3="すべての作業","&lt;&gt;",$G$3)),0)
)
/IF($G$5="10aあたり",V$8*10,1)),"")</f>
        <v/>
      </c>
      <c r="W49" s="35" t="str">
        <f>IFERROR(IF(W$7="","",
(
SUMIFS(IF($G$4="作業時間（hh:mm）",中間処理!$G:$G,中間処理!$I:$I),中間処理!$E:$E,W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49,中間処理!$B:$B,"予定",中間処理!$C:$C,"&gt;="&amp;$G$1,中間処理!$C:$C,"&lt;="&amp;$G$2,中間処理!$D:$D,IF($G$3="すべての作業","&lt;&gt;",$G$3)),0)
)
/IF($G$5="10aあたり",W$8*10,1)),"")</f>
        <v/>
      </c>
      <c r="X49" s="35" t="str">
        <f>IFERROR(IF(X$7="","",
(
SUMIFS(IF($G$4="作業時間（hh:mm）",中間処理!$G:$G,中間処理!$I:$I),中間処理!$E:$E,X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49,中間処理!$B:$B,"予定",中間処理!$C:$C,"&gt;="&amp;$G$1,中間処理!$C:$C,"&lt;="&amp;$G$2,中間処理!$D:$D,IF($G$3="すべての作業","&lt;&gt;",$G$3)),0)
)
/IF($G$5="10aあたり",X$8*10,1)),"")</f>
        <v/>
      </c>
      <c r="Y49" s="35" t="str">
        <f>IFERROR(IF(Y$7="","",
(
SUMIFS(IF($G$4="作業時間（hh:mm）",中間処理!$G:$G,中間処理!$I:$I),中間処理!$E:$E,Y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49,中間処理!$B:$B,"予定",中間処理!$C:$C,"&gt;="&amp;$G$1,中間処理!$C:$C,"&lt;="&amp;$G$2,中間処理!$D:$D,IF($G$3="すべての作業","&lt;&gt;",$G$3)),0)
)
/IF($G$5="10aあたり",Y$8*10,1)),"")</f>
        <v/>
      </c>
      <c r="Z49" s="35" t="str">
        <f>IFERROR(IF(Z$7="","",
(
SUMIFS(IF($G$4="作業時間（hh:mm）",中間処理!$G:$G,中間処理!$I:$I),中間処理!$E:$E,Z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49,中間処理!$B:$B,"予定",中間処理!$C:$C,"&gt;="&amp;$G$1,中間処理!$C:$C,"&lt;="&amp;$G$2,中間処理!$D:$D,IF($G$3="すべての作業","&lt;&gt;",$G$3)),0)
)
/IF($G$5="10aあたり",Z$8*10,1)),"")</f>
        <v/>
      </c>
      <c r="AA49" s="35" t="str">
        <f>IFERROR(IF(AA$7="","",
(
SUMIFS(IF($G$4="作業時間（hh:mm）",中間処理!$G:$G,中間処理!$I:$I),中間処理!$E:$E,AA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49,中間処理!$B:$B,"予定",中間処理!$C:$C,"&gt;="&amp;$G$1,中間処理!$C:$C,"&lt;="&amp;$G$2,中間処理!$D:$D,IF($G$3="すべての作業","&lt;&gt;",$G$3)),0)
)
/IF($G$5="10aあたり",AA$8*10,1)),"")</f>
        <v/>
      </c>
      <c r="AB49" s="35" t="str">
        <f>IFERROR(IF(AB$7="","",
(
SUMIFS(IF($G$4="作業時間（hh:mm）",中間処理!$G:$G,中間処理!$I:$I),中間処理!$E:$E,AB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49,中間処理!$B:$B,"予定",中間処理!$C:$C,"&gt;="&amp;$G$1,中間処理!$C:$C,"&lt;="&amp;$G$2,中間処理!$D:$D,IF($G$3="すべての作業","&lt;&gt;",$G$3)),0)
)
/IF($G$5="10aあたり",AB$8*10,1)),"")</f>
        <v/>
      </c>
      <c r="AC49" s="35" t="str">
        <f>IFERROR(IF(AC$7="","",
(
SUMIFS(IF($G$4="作業時間（hh:mm）",中間処理!$G:$G,中間処理!$I:$I),中間処理!$E:$E,AC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49,中間処理!$B:$B,"予定",中間処理!$C:$C,"&gt;="&amp;$G$1,中間処理!$C:$C,"&lt;="&amp;$G$2,中間処理!$D:$D,IF($G$3="すべての作業","&lt;&gt;",$G$3)),0)
)
/IF($G$5="10aあたり",AC$8*10,1)),"")</f>
        <v/>
      </c>
      <c r="AD49" s="35" t="str">
        <f>IFERROR(IF(AD$7="","",
(
SUMIFS(IF($G$4="作業時間（hh:mm）",中間処理!$G:$G,中間処理!$I:$I),中間処理!$E:$E,AD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49,中間処理!$B:$B,"予定",中間処理!$C:$C,"&gt;="&amp;$G$1,中間処理!$C:$C,"&lt;="&amp;$G$2,中間処理!$D:$D,IF($G$3="すべての作業","&lt;&gt;",$G$3)),0)
)
/IF($G$5="10aあたり",AD$8*10,1)),"")</f>
        <v/>
      </c>
      <c r="AE49" s="35" t="str">
        <f>IFERROR(IF(AE$7="","",
(
SUMIFS(IF($G$4="作業時間（hh:mm）",中間処理!$G:$G,中間処理!$I:$I),中間処理!$E:$E,AE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49,中間処理!$B:$B,"予定",中間処理!$C:$C,"&gt;="&amp;$G$1,中間処理!$C:$C,"&lt;="&amp;$G$2,中間処理!$D:$D,IF($G$3="すべての作業","&lt;&gt;",$G$3)),0)
)
/IF($G$5="10aあたり",AE$8*10,1)),"")</f>
        <v/>
      </c>
      <c r="AF49" s="35" t="str">
        <f>IFERROR(IF(AF$7="","",
(
SUMIFS(IF($G$4="作業時間（hh:mm）",中間処理!$G:$G,中間処理!$I:$I),中間処理!$E:$E,AF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49,中間処理!$B:$B,"予定",中間処理!$C:$C,"&gt;="&amp;$G$1,中間処理!$C:$C,"&lt;="&amp;$G$2,中間処理!$D:$D,IF($G$3="すべての作業","&lt;&gt;",$G$3)),0)
)
/IF($G$5="10aあたり",AF$8*10,1)),"")</f>
        <v/>
      </c>
      <c r="AG49" s="35" t="str">
        <f>IFERROR(IF(AG$7="","",
(
SUMIFS(IF($G$4="作業時間（hh:mm）",中間処理!$G:$G,中間処理!$I:$I),中間処理!$E:$E,AG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49,中間処理!$B:$B,"予定",中間処理!$C:$C,"&gt;="&amp;$G$1,中間処理!$C:$C,"&lt;="&amp;$G$2,中間処理!$D:$D,IF($G$3="すべての作業","&lt;&gt;",$G$3)),0)
)
/IF($G$5="10aあたり",AG$8*10,1)),"")</f>
        <v/>
      </c>
      <c r="AH49" s="35" t="str">
        <f>IFERROR(IF(AH$7="","",
(
SUMIFS(IF($G$4="作業時間（hh:mm）",中間処理!$G:$G,中間処理!$I:$I),中間処理!$E:$E,AH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49,中間処理!$B:$B,"予定",中間処理!$C:$C,"&gt;="&amp;$G$1,中間処理!$C:$C,"&lt;="&amp;$G$2,中間処理!$D:$D,IF($G$3="すべての作業","&lt;&gt;",$G$3)),0)
)
/IF($G$5="10aあたり",AH$8*10,1)),"")</f>
        <v/>
      </c>
      <c r="AI49" s="35" t="str">
        <f>IFERROR(IF(AI$7="","",
(
SUMIFS(IF($G$4="作業時間（hh:mm）",中間処理!$G:$G,中間処理!$I:$I),中間処理!$E:$E,AI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49,中間処理!$B:$B,"予定",中間処理!$C:$C,"&gt;="&amp;$G$1,中間処理!$C:$C,"&lt;="&amp;$G$2,中間処理!$D:$D,IF($G$3="すべての作業","&lt;&gt;",$G$3)),0)
)
/IF($G$5="10aあたり",AI$8*10,1)),"")</f>
        <v/>
      </c>
      <c r="AJ49" s="35" t="str">
        <f>IFERROR(IF(AJ$7="","",
(
SUMIFS(IF($G$4="作業時間（hh:mm）",中間処理!$G:$G,中間処理!$I:$I),中間処理!$E:$E,AJ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49,中間処理!$B:$B,"予定",中間処理!$C:$C,"&gt;="&amp;$G$1,中間処理!$C:$C,"&lt;="&amp;$G$2,中間処理!$D:$D,IF($G$3="すべての作業","&lt;&gt;",$G$3)),0)
)
/IF($G$5="10aあたり",AJ$8*10,1)),"")</f>
        <v/>
      </c>
      <c r="AK49" s="35" t="str">
        <f>IFERROR(IF(AK$7="","",
(
SUMIFS(IF($G$4="作業時間（hh:mm）",中間処理!$G:$G,中間処理!$I:$I),中間処理!$E:$E,AK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49,中間処理!$B:$B,"予定",中間処理!$C:$C,"&gt;="&amp;$G$1,中間処理!$C:$C,"&lt;="&amp;$G$2,中間処理!$D:$D,IF($G$3="すべての作業","&lt;&gt;",$G$3)),0)
)
/IF($G$5="10aあたり",AK$8*10,1)),"")</f>
        <v/>
      </c>
      <c r="AL49" s="35" t="str">
        <f>IFERROR(IF(AL$7="","",
(
SUMIFS(IF($G$4="作業時間（hh:mm）",中間処理!$G:$G,中間処理!$I:$I),中間処理!$E:$E,AL$7,中間処理!$F:$F,$F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49,中間処理!$B:$B,"予定",中間処理!$C:$C,"&gt;="&amp;$G$1,中間処理!$C:$C,"&lt;="&amp;$G$2,中間処理!$D:$D,IF($G$3="すべての作業","&lt;&gt;",$G$3)),0)
)
/IF($G$5="10aあたり",AL$8*10,1)),"")</f>
        <v/>
      </c>
    </row>
    <row r="50" spans="7:38">
      <c r="G50" s="13"/>
      <c r="H50" s="22" t="str">
        <f>IF(G50="","",
IF(G$4="作業時間（hh:mm）",SUM(I50:AL50),
IF(
COUNTIFS(単価情報!C:C,F50,単価情報!B:B,"作業者",単価情報!K:K,"&gt;="&amp;G$1,単価情報!J:J,"&lt;="&amp;G$2)
+COUNTIFS(単価情報!C:C,F50,単価情報!B:B,"作業者",単価情報!K:K,"",単価情報!J:J,"&lt;="&amp;G$2)=0,
"単価設定なし",SUM(I50:AL50))))</f>
        <v/>
      </c>
      <c r="I50" s="34" t="str">
        <f>IFERROR(IF(I$7="","",
(
SUMIFS(IF($G$4="作業時間（hh:mm）",中間処理!$G:$G,中間処理!$I:$I),中間処理!$E:$E,I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50,中間処理!$B:$B,"予定",中間処理!$C:$C,"&gt;="&amp;$G$1,中間処理!$C:$C,"&lt;="&amp;$G$2,中間処理!$D:$D,IF($G$3="すべての作業","&lt;&gt;",$G$3)),0)
)
/IF($G$5="10aあたり",I$8*10,1)),"")</f>
        <v/>
      </c>
      <c r="J50" s="35" t="str">
        <f>IFERROR(IF(J$7="","",
(
SUMIFS(IF($G$4="作業時間（hh:mm）",中間処理!$G:$G,中間処理!$I:$I),中間処理!$E:$E,J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50,中間処理!$B:$B,"予定",中間処理!$C:$C,"&gt;="&amp;$G$1,中間処理!$C:$C,"&lt;="&amp;$G$2,中間処理!$D:$D,IF($G$3="すべての作業","&lt;&gt;",$G$3)),0)
)
/IF($G$5="10aあたり",J$8*10,1)),"")</f>
        <v/>
      </c>
      <c r="K50" s="35" t="str">
        <f>IFERROR(IF(K$7="","",
(
SUMIFS(IF($G$4="作業時間（hh:mm）",中間処理!$G:$G,中間処理!$I:$I),中間処理!$E:$E,K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50,中間処理!$B:$B,"予定",中間処理!$C:$C,"&gt;="&amp;$G$1,中間処理!$C:$C,"&lt;="&amp;$G$2,中間処理!$D:$D,IF($G$3="すべての作業","&lt;&gt;",$G$3)),0)
)
/IF($G$5="10aあたり",K$8*10,1)),"")</f>
        <v/>
      </c>
      <c r="L50" s="35" t="str">
        <f>IFERROR(IF(L$7="","",
(
SUMIFS(IF($G$4="作業時間（hh:mm）",中間処理!$G:$G,中間処理!$I:$I),中間処理!$E:$E,L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50,中間処理!$B:$B,"予定",中間処理!$C:$C,"&gt;="&amp;$G$1,中間処理!$C:$C,"&lt;="&amp;$G$2,中間処理!$D:$D,IF($G$3="すべての作業","&lt;&gt;",$G$3)),0)
)
/IF($G$5="10aあたり",L$8*10,1)),"")</f>
        <v/>
      </c>
      <c r="M50" s="35" t="str">
        <f>IFERROR(IF(M$7="","",
(
SUMIFS(IF($G$4="作業時間（hh:mm）",中間処理!$G:$G,中間処理!$I:$I),中間処理!$E:$E,M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50,中間処理!$B:$B,"予定",中間処理!$C:$C,"&gt;="&amp;$G$1,中間処理!$C:$C,"&lt;="&amp;$G$2,中間処理!$D:$D,IF($G$3="すべての作業","&lt;&gt;",$G$3)),0)
)
/IF($G$5="10aあたり",M$8*10,1)),"")</f>
        <v/>
      </c>
      <c r="N50" s="35" t="str">
        <f>IFERROR(IF(N$7="","",
(
SUMIFS(IF($G$4="作業時間（hh:mm）",中間処理!$G:$G,中間処理!$I:$I),中間処理!$E:$E,N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50,中間処理!$B:$B,"予定",中間処理!$C:$C,"&gt;="&amp;$G$1,中間処理!$C:$C,"&lt;="&amp;$G$2,中間処理!$D:$D,IF($G$3="すべての作業","&lt;&gt;",$G$3)),0)
)
/IF($G$5="10aあたり",N$8*10,1)),"")</f>
        <v/>
      </c>
      <c r="O50" s="35" t="str">
        <f>IFERROR(IF(O$7="","",
(
SUMIFS(IF($G$4="作業時間（hh:mm）",中間処理!$G:$G,中間処理!$I:$I),中間処理!$E:$E,O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50,中間処理!$B:$B,"予定",中間処理!$C:$C,"&gt;="&amp;$G$1,中間処理!$C:$C,"&lt;="&amp;$G$2,中間処理!$D:$D,IF($G$3="すべての作業","&lt;&gt;",$G$3)),0)
)
/IF($G$5="10aあたり",O$8*10,1)),"")</f>
        <v/>
      </c>
      <c r="P50" s="35" t="str">
        <f>IFERROR(IF(P$7="","",
(
SUMIFS(IF($G$4="作業時間（hh:mm）",中間処理!$G:$G,中間処理!$I:$I),中間処理!$E:$E,P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50,中間処理!$B:$B,"予定",中間処理!$C:$C,"&gt;="&amp;$G$1,中間処理!$C:$C,"&lt;="&amp;$G$2,中間処理!$D:$D,IF($G$3="すべての作業","&lt;&gt;",$G$3)),0)
)
/IF($G$5="10aあたり",P$8*10,1)),"")</f>
        <v/>
      </c>
      <c r="Q50" s="35" t="str">
        <f>IFERROR(IF(Q$7="","",
(
SUMIFS(IF($G$4="作業時間（hh:mm）",中間処理!$G:$G,中間処理!$I:$I),中間処理!$E:$E,Q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50,中間処理!$B:$B,"予定",中間処理!$C:$C,"&gt;="&amp;$G$1,中間処理!$C:$C,"&lt;="&amp;$G$2,中間処理!$D:$D,IF($G$3="すべての作業","&lt;&gt;",$G$3)),0)
)
/IF($G$5="10aあたり",Q$8*10,1)),"")</f>
        <v/>
      </c>
      <c r="R50" s="35" t="str">
        <f>IFERROR(IF(R$7="","",
(
SUMIFS(IF($G$4="作業時間（hh:mm）",中間処理!$G:$G,中間処理!$I:$I),中間処理!$E:$E,R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50,中間処理!$B:$B,"予定",中間処理!$C:$C,"&gt;="&amp;$G$1,中間処理!$C:$C,"&lt;="&amp;$G$2,中間処理!$D:$D,IF($G$3="すべての作業","&lt;&gt;",$G$3)),0)
)
/IF($G$5="10aあたり",R$8*10,1)),"")</f>
        <v/>
      </c>
      <c r="S50" s="35" t="str">
        <f>IFERROR(IF(S$7="","",
(
SUMIFS(IF($G$4="作業時間（hh:mm）",中間処理!$G:$G,中間処理!$I:$I),中間処理!$E:$E,S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50,中間処理!$B:$B,"予定",中間処理!$C:$C,"&gt;="&amp;$G$1,中間処理!$C:$C,"&lt;="&amp;$G$2,中間処理!$D:$D,IF($G$3="すべての作業","&lt;&gt;",$G$3)),0)
)
/IF($G$5="10aあたり",S$8*10,1)),"")</f>
        <v/>
      </c>
      <c r="T50" s="35" t="str">
        <f>IFERROR(IF(T$7="","",
(
SUMIFS(IF($G$4="作業時間（hh:mm）",中間処理!$G:$G,中間処理!$I:$I),中間処理!$E:$E,T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50,中間処理!$B:$B,"予定",中間処理!$C:$C,"&gt;="&amp;$G$1,中間処理!$C:$C,"&lt;="&amp;$G$2,中間処理!$D:$D,IF($G$3="すべての作業","&lt;&gt;",$G$3)),0)
)
/IF($G$5="10aあたり",T$8*10,1)),"")</f>
        <v/>
      </c>
      <c r="U50" s="35" t="str">
        <f>IFERROR(IF(U$7="","",
(
SUMIFS(IF($G$4="作業時間（hh:mm）",中間処理!$G:$G,中間処理!$I:$I),中間処理!$E:$E,U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50,中間処理!$B:$B,"予定",中間処理!$C:$C,"&gt;="&amp;$G$1,中間処理!$C:$C,"&lt;="&amp;$G$2,中間処理!$D:$D,IF($G$3="すべての作業","&lt;&gt;",$G$3)),0)
)
/IF($G$5="10aあたり",U$8*10,1)),"")</f>
        <v/>
      </c>
      <c r="V50" s="35" t="str">
        <f>IFERROR(IF(V$7="","",
(
SUMIFS(IF($G$4="作業時間（hh:mm）",中間処理!$G:$G,中間処理!$I:$I),中間処理!$E:$E,V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50,中間処理!$B:$B,"予定",中間処理!$C:$C,"&gt;="&amp;$G$1,中間処理!$C:$C,"&lt;="&amp;$G$2,中間処理!$D:$D,IF($G$3="すべての作業","&lt;&gt;",$G$3)),0)
)
/IF($G$5="10aあたり",V$8*10,1)),"")</f>
        <v/>
      </c>
      <c r="W50" s="35" t="str">
        <f>IFERROR(IF(W$7="","",
(
SUMIFS(IF($G$4="作業時間（hh:mm）",中間処理!$G:$G,中間処理!$I:$I),中間処理!$E:$E,W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50,中間処理!$B:$B,"予定",中間処理!$C:$C,"&gt;="&amp;$G$1,中間処理!$C:$C,"&lt;="&amp;$G$2,中間処理!$D:$D,IF($G$3="すべての作業","&lt;&gt;",$G$3)),0)
)
/IF($G$5="10aあたり",W$8*10,1)),"")</f>
        <v/>
      </c>
      <c r="X50" s="35" t="str">
        <f>IFERROR(IF(X$7="","",
(
SUMIFS(IF($G$4="作業時間（hh:mm）",中間処理!$G:$G,中間処理!$I:$I),中間処理!$E:$E,X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50,中間処理!$B:$B,"予定",中間処理!$C:$C,"&gt;="&amp;$G$1,中間処理!$C:$C,"&lt;="&amp;$G$2,中間処理!$D:$D,IF($G$3="すべての作業","&lt;&gt;",$G$3)),0)
)
/IF($G$5="10aあたり",X$8*10,1)),"")</f>
        <v/>
      </c>
      <c r="Y50" s="35" t="str">
        <f>IFERROR(IF(Y$7="","",
(
SUMIFS(IF($G$4="作業時間（hh:mm）",中間処理!$G:$G,中間処理!$I:$I),中間処理!$E:$E,Y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50,中間処理!$B:$B,"予定",中間処理!$C:$C,"&gt;="&amp;$G$1,中間処理!$C:$C,"&lt;="&amp;$G$2,中間処理!$D:$D,IF($G$3="すべての作業","&lt;&gt;",$G$3)),0)
)
/IF($G$5="10aあたり",Y$8*10,1)),"")</f>
        <v/>
      </c>
      <c r="Z50" s="35" t="str">
        <f>IFERROR(IF(Z$7="","",
(
SUMIFS(IF($G$4="作業時間（hh:mm）",中間処理!$G:$G,中間処理!$I:$I),中間処理!$E:$E,Z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50,中間処理!$B:$B,"予定",中間処理!$C:$C,"&gt;="&amp;$G$1,中間処理!$C:$C,"&lt;="&amp;$G$2,中間処理!$D:$D,IF($G$3="すべての作業","&lt;&gt;",$G$3)),0)
)
/IF($G$5="10aあたり",Z$8*10,1)),"")</f>
        <v/>
      </c>
      <c r="AA50" s="35" t="str">
        <f>IFERROR(IF(AA$7="","",
(
SUMIFS(IF($G$4="作業時間（hh:mm）",中間処理!$G:$G,中間処理!$I:$I),中間処理!$E:$E,AA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50,中間処理!$B:$B,"予定",中間処理!$C:$C,"&gt;="&amp;$G$1,中間処理!$C:$C,"&lt;="&amp;$G$2,中間処理!$D:$D,IF($G$3="すべての作業","&lt;&gt;",$G$3)),0)
)
/IF($G$5="10aあたり",AA$8*10,1)),"")</f>
        <v/>
      </c>
      <c r="AB50" s="35" t="str">
        <f>IFERROR(IF(AB$7="","",
(
SUMIFS(IF($G$4="作業時間（hh:mm）",中間処理!$G:$G,中間処理!$I:$I),中間処理!$E:$E,AB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50,中間処理!$B:$B,"予定",中間処理!$C:$C,"&gt;="&amp;$G$1,中間処理!$C:$C,"&lt;="&amp;$G$2,中間処理!$D:$D,IF($G$3="すべての作業","&lt;&gt;",$G$3)),0)
)
/IF($G$5="10aあたり",AB$8*10,1)),"")</f>
        <v/>
      </c>
      <c r="AC50" s="35" t="str">
        <f>IFERROR(IF(AC$7="","",
(
SUMIFS(IF($G$4="作業時間（hh:mm）",中間処理!$G:$G,中間処理!$I:$I),中間処理!$E:$E,AC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50,中間処理!$B:$B,"予定",中間処理!$C:$C,"&gt;="&amp;$G$1,中間処理!$C:$C,"&lt;="&amp;$G$2,中間処理!$D:$D,IF($G$3="すべての作業","&lt;&gt;",$G$3)),0)
)
/IF($G$5="10aあたり",AC$8*10,1)),"")</f>
        <v/>
      </c>
      <c r="AD50" s="35" t="str">
        <f>IFERROR(IF(AD$7="","",
(
SUMIFS(IF($G$4="作業時間（hh:mm）",中間処理!$G:$G,中間処理!$I:$I),中間処理!$E:$E,AD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50,中間処理!$B:$B,"予定",中間処理!$C:$C,"&gt;="&amp;$G$1,中間処理!$C:$C,"&lt;="&amp;$G$2,中間処理!$D:$D,IF($G$3="すべての作業","&lt;&gt;",$G$3)),0)
)
/IF($G$5="10aあたり",AD$8*10,1)),"")</f>
        <v/>
      </c>
      <c r="AE50" s="35" t="str">
        <f>IFERROR(IF(AE$7="","",
(
SUMIFS(IF($G$4="作業時間（hh:mm）",中間処理!$G:$G,中間処理!$I:$I),中間処理!$E:$E,AE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50,中間処理!$B:$B,"予定",中間処理!$C:$C,"&gt;="&amp;$G$1,中間処理!$C:$C,"&lt;="&amp;$G$2,中間処理!$D:$D,IF($G$3="すべての作業","&lt;&gt;",$G$3)),0)
)
/IF($G$5="10aあたり",AE$8*10,1)),"")</f>
        <v/>
      </c>
      <c r="AF50" s="35" t="str">
        <f>IFERROR(IF(AF$7="","",
(
SUMIFS(IF($G$4="作業時間（hh:mm）",中間処理!$G:$G,中間処理!$I:$I),中間処理!$E:$E,AF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50,中間処理!$B:$B,"予定",中間処理!$C:$C,"&gt;="&amp;$G$1,中間処理!$C:$C,"&lt;="&amp;$G$2,中間処理!$D:$D,IF($G$3="すべての作業","&lt;&gt;",$G$3)),0)
)
/IF($G$5="10aあたり",AF$8*10,1)),"")</f>
        <v/>
      </c>
      <c r="AG50" s="35" t="str">
        <f>IFERROR(IF(AG$7="","",
(
SUMIFS(IF($G$4="作業時間（hh:mm）",中間処理!$G:$G,中間処理!$I:$I),中間処理!$E:$E,AG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50,中間処理!$B:$B,"予定",中間処理!$C:$C,"&gt;="&amp;$G$1,中間処理!$C:$C,"&lt;="&amp;$G$2,中間処理!$D:$D,IF($G$3="すべての作業","&lt;&gt;",$G$3)),0)
)
/IF($G$5="10aあたり",AG$8*10,1)),"")</f>
        <v/>
      </c>
      <c r="AH50" s="35" t="str">
        <f>IFERROR(IF(AH$7="","",
(
SUMIFS(IF($G$4="作業時間（hh:mm）",中間処理!$G:$G,中間処理!$I:$I),中間処理!$E:$E,AH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50,中間処理!$B:$B,"予定",中間処理!$C:$C,"&gt;="&amp;$G$1,中間処理!$C:$C,"&lt;="&amp;$G$2,中間処理!$D:$D,IF($G$3="すべての作業","&lt;&gt;",$G$3)),0)
)
/IF($G$5="10aあたり",AH$8*10,1)),"")</f>
        <v/>
      </c>
      <c r="AI50" s="35" t="str">
        <f>IFERROR(IF(AI$7="","",
(
SUMIFS(IF($G$4="作業時間（hh:mm）",中間処理!$G:$G,中間処理!$I:$I),中間処理!$E:$E,AI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50,中間処理!$B:$B,"予定",中間処理!$C:$C,"&gt;="&amp;$G$1,中間処理!$C:$C,"&lt;="&amp;$G$2,中間処理!$D:$D,IF($G$3="すべての作業","&lt;&gt;",$G$3)),0)
)
/IF($G$5="10aあたり",AI$8*10,1)),"")</f>
        <v/>
      </c>
      <c r="AJ50" s="35" t="str">
        <f>IFERROR(IF(AJ$7="","",
(
SUMIFS(IF($G$4="作業時間（hh:mm）",中間処理!$G:$G,中間処理!$I:$I),中間処理!$E:$E,AJ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50,中間処理!$B:$B,"予定",中間処理!$C:$C,"&gt;="&amp;$G$1,中間処理!$C:$C,"&lt;="&amp;$G$2,中間処理!$D:$D,IF($G$3="すべての作業","&lt;&gt;",$G$3)),0)
)
/IF($G$5="10aあたり",AJ$8*10,1)),"")</f>
        <v/>
      </c>
      <c r="AK50" s="35" t="str">
        <f>IFERROR(IF(AK$7="","",
(
SUMIFS(IF($G$4="作業時間（hh:mm）",中間処理!$G:$G,中間処理!$I:$I),中間処理!$E:$E,AK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50,中間処理!$B:$B,"予定",中間処理!$C:$C,"&gt;="&amp;$G$1,中間処理!$C:$C,"&lt;="&amp;$G$2,中間処理!$D:$D,IF($G$3="すべての作業","&lt;&gt;",$G$3)),0)
)
/IF($G$5="10aあたり",AK$8*10,1)),"")</f>
        <v/>
      </c>
      <c r="AL50" s="35" t="str">
        <f>IFERROR(IF(AL$7="","",
(
SUMIFS(IF($G$4="作業時間（hh:mm）",中間処理!$G:$G,中間処理!$I:$I),中間処理!$E:$E,AL$7,中間処理!$F:$F,$F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50,中間処理!$B:$B,"予定",中間処理!$C:$C,"&gt;="&amp;$G$1,中間処理!$C:$C,"&lt;="&amp;$G$2,中間処理!$D:$D,IF($G$3="すべての作業","&lt;&gt;",$G$3)),0)
)
/IF($G$5="10aあたり",AL$8*10,1)),"")</f>
        <v/>
      </c>
    </row>
    <row r="51" spans="7:38">
      <c r="G51" s="13"/>
      <c r="H51" s="22" t="str">
        <f>IF(G51="","",
IF(G$4="作業時間（hh:mm）",SUM(I51:AL51),
IF(
COUNTIFS(単価情報!C:C,F51,単価情報!B:B,"作業者",単価情報!K:K,"&gt;="&amp;G$1,単価情報!J:J,"&lt;="&amp;G$2)
+COUNTIFS(単価情報!C:C,F51,単価情報!B:B,"作業者",単価情報!K:K,"",単価情報!J:J,"&lt;="&amp;G$2)=0,
"単価設定なし",SUM(I51:AL51))))</f>
        <v/>
      </c>
      <c r="I51" s="34" t="str">
        <f>IFERROR(IF(I$7="","",
(
SUMIFS(IF($G$4="作業時間（hh:mm）",中間処理!$G:$G,中間処理!$I:$I),中間処理!$E:$E,I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51,中間処理!$B:$B,"予定",中間処理!$C:$C,"&gt;="&amp;$G$1,中間処理!$C:$C,"&lt;="&amp;$G$2,中間処理!$D:$D,IF($G$3="すべての作業","&lt;&gt;",$G$3)),0)
)
/IF($G$5="10aあたり",I$8*10,1)),"")</f>
        <v/>
      </c>
      <c r="J51" s="35" t="str">
        <f>IFERROR(IF(J$7="","",
(
SUMIFS(IF($G$4="作業時間（hh:mm）",中間処理!$G:$G,中間処理!$I:$I),中間処理!$E:$E,J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51,中間処理!$B:$B,"予定",中間処理!$C:$C,"&gt;="&amp;$G$1,中間処理!$C:$C,"&lt;="&amp;$G$2,中間処理!$D:$D,IF($G$3="すべての作業","&lt;&gt;",$G$3)),0)
)
/IF($G$5="10aあたり",J$8*10,1)),"")</f>
        <v/>
      </c>
      <c r="K51" s="35" t="str">
        <f>IFERROR(IF(K$7="","",
(
SUMIFS(IF($G$4="作業時間（hh:mm）",中間処理!$G:$G,中間処理!$I:$I),中間処理!$E:$E,K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51,中間処理!$B:$B,"予定",中間処理!$C:$C,"&gt;="&amp;$G$1,中間処理!$C:$C,"&lt;="&amp;$G$2,中間処理!$D:$D,IF($G$3="すべての作業","&lt;&gt;",$G$3)),0)
)
/IF($G$5="10aあたり",K$8*10,1)),"")</f>
        <v/>
      </c>
      <c r="L51" s="35" t="str">
        <f>IFERROR(IF(L$7="","",
(
SUMIFS(IF($G$4="作業時間（hh:mm）",中間処理!$G:$G,中間処理!$I:$I),中間処理!$E:$E,L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51,中間処理!$B:$B,"予定",中間処理!$C:$C,"&gt;="&amp;$G$1,中間処理!$C:$C,"&lt;="&amp;$G$2,中間処理!$D:$D,IF($G$3="すべての作業","&lt;&gt;",$G$3)),0)
)
/IF($G$5="10aあたり",L$8*10,1)),"")</f>
        <v/>
      </c>
      <c r="M51" s="35" t="str">
        <f>IFERROR(IF(M$7="","",
(
SUMIFS(IF($G$4="作業時間（hh:mm）",中間処理!$G:$G,中間処理!$I:$I),中間処理!$E:$E,M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51,中間処理!$B:$B,"予定",中間処理!$C:$C,"&gt;="&amp;$G$1,中間処理!$C:$C,"&lt;="&amp;$G$2,中間処理!$D:$D,IF($G$3="すべての作業","&lt;&gt;",$G$3)),0)
)
/IF($G$5="10aあたり",M$8*10,1)),"")</f>
        <v/>
      </c>
      <c r="N51" s="35" t="str">
        <f>IFERROR(IF(N$7="","",
(
SUMIFS(IF($G$4="作業時間（hh:mm）",中間処理!$G:$G,中間処理!$I:$I),中間処理!$E:$E,N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51,中間処理!$B:$B,"予定",中間処理!$C:$C,"&gt;="&amp;$G$1,中間処理!$C:$C,"&lt;="&amp;$G$2,中間処理!$D:$D,IF($G$3="すべての作業","&lt;&gt;",$G$3)),0)
)
/IF($G$5="10aあたり",N$8*10,1)),"")</f>
        <v/>
      </c>
      <c r="O51" s="35" t="str">
        <f>IFERROR(IF(O$7="","",
(
SUMIFS(IF($G$4="作業時間（hh:mm）",中間処理!$G:$G,中間処理!$I:$I),中間処理!$E:$E,O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51,中間処理!$B:$B,"予定",中間処理!$C:$C,"&gt;="&amp;$G$1,中間処理!$C:$C,"&lt;="&amp;$G$2,中間処理!$D:$D,IF($G$3="すべての作業","&lt;&gt;",$G$3)),0)
)
/IF($G$5="10aあたり",O$8*10,1)),"")</f>
        <v/>
      </c>
      <c r="P51" s="35" t="str">
        <f>IFERROR(IF(P$7="","",
(
SUMIFS(IF($G$4="作業時間（hh:mm）",中間処理!$G:$G,中間処理!$I:$I),中間処理!$E:$E,P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51,中間処理!$B:$B,"予定",中間処理!$C:$C,"&gt;="&amp;$G$1,中間処理!$C:$C,"&lt;="&amp;$G$2,中間処理!$D:$D,IF($G$3="すべての作業","&lt;&gt;",$G$3)),0)
)
/IF($G$5="10aあたり",P$8*10,1)),"")</f>
        <v/>
      </c>
      <c r="Q51" s="35" t="str">
        <f>IFERROR(IF(Q$7="","",
(
SUMIFS(IF($G$4="作業時間（hh:mm）",中間処理!$G:$G,中間処理!$I:$I),中間処理!$E:$E,Q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51,中間処理!$B:$B,"予定",中間処理!$C:$C,"&gt;="&amp;$G$1,中間処理!$C:$C,"&lt;="&amp;$G$2,中間処理!$D:$D,IF($G$3="すべての作業","&lt;&gt;",$G$3)),0)
)
/IF($G$5="10aあたり",Q$8*10,1)),"")</f>
        <v/>
      </c>
      <c r="R51" s="35" t="str">
        <f>IFERROR(IF(R$7="","",
(
SUMIFS(IF($G$4="作業時間（hh:mm）",中間処理!$G:$G,中間処理!$I:$I),中間処理!$E:$E,R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51,中間処理!$B:$B,"予定",中間処理!$C:$C,"&gt;="&amp;$G$1,中間処理!$C:$C,"&lt;="&amp;$G$2,中間処理!$D:$D,IF($G$3="すべての作業","&lt;&gt;",$G$3)),0)
)
/IF($G$5="10aあたり",R$8*10,1)),"")</f>
        <v/>
      </c>
      <c r="S51" s="35" t="str">
        <f>IFERROR(IF(S$7="","",
(
SUMIFS(IF($G$4="作業時間（hh:mm）",中間処理!$G:$G,中間処理!$I:$I),中間処理!$E:$E,S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51,中間処理!$B:$B,"予定",中間処理!$C:$C,"&gt;="&amp;$G$1,中間処理!$C:$C,"&lt;="&amp;$G$2,中間処理!$D:$D,IF($G$3="すべての作業","&lt;&gt;",$G$3)),0)
)
/IF($G$5="10aあたり",S$8*10,1)),"")</f>
        <v/>
      </c>
      <c r="T51" s="35" t="str">
        <f>IFERROR(IF(T$7="","",
(
SUMIFS(IF($G$4="作業時間（hh:mm）",中間処理!$G:$G,中間処理!$I:$I),中間処理!$E:$E,T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51,中間処理!$B:$B,"予定",中間処理!$C:$C,"&gt;="&amp;$G$1,中間処理!$C:$C,"&lt;="&amp;$G$2,中間処理!$D:$D,IF($G$3="すべての作業","&lt;&gt;",$G$3)),0)
)
/IF($G$5="10aあたり",T$8*10,1)),"")</f>
        <v/>
      </c>
      <c r="U51" s="35" t="str">
        <f>IFERROR(IF(U$7="","",
(
SUMIFS(IF($G$4="作業時間（hh:mm）",中間処理!$G:$G,中間処理!$I:$I),中間処理!$E:$E,U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51,中間処理!$B:$B,"予定",中間処理!$C:$C,"&gt;="&amp;$G$1,中間処理!$C:$C,"&lt;="&amp;$G$2,中間処理!$D:$D,IF($G$3="すべての作業","&lt;&gt;",$G$3)),0)
)
/IF($G$5="10aあたり",U$8*10,1)),"")</f>
        <v/>
      </c>
      <c r="V51" s="35" t="str">
        <f>IFERROR(IF(V$7="","",
(
SUMIFS(IF($G$4="作業時間（hh:mm）",中間処理!$G:$G,中間処理!$I:$I),中間処理!$E:$E,V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51,中間処理!$B:$B,"予定",中間処理!$C:$C,"&gt;="&amp;$G$1,中間処理!$C:$C,"&lt;="&amp;$G$2,中間処理!$D:$D,IF($G$3="すべての作業","&lt;&gt;",$G$3)),0)
)
/IF($G$5="10aあたり",V$8*10,1)),"")</f>
        <v/>
      </c>
      <c r="W51" s="35" t="str">
        <f>IFERROR(IF(W$7="","",
(
SUMIFS(IF($G$4="作業時間（hh:mm）",中間処理!$G:$G,中間処理!$I:$I),中間処理!$E:$E,W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51,中間処理!$B:$B,"予定",中間処理!$C:$C,"&gt;="&amp;$G$1,中間処理!$C:$C,"&lt;="&amp;$G$2,中間処理!$D:$D,IF($G$3="すべての作業","&lt;&gt;",$G$3)),0)
)
/IF($G$5="10aあたり",W$8*10,1)),"")</f>
        <v/>
      </c>
      <c r="X51" s="35" t="str">
        <f>IFERROR(IF(X$7="","",
(
SUMIFS(IF($G$4="作業時間（hh:mm）",中間処理!$G:$G,中間処理!$I:$I),中間処理!$E:$E,X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51,中間処理!$B:$B,"予定",中間処理!$C:$C,"&gt;="&amp;$G$1,中間処理!$C:$C,"&lt;="&amp;$G$2,中間処理!$D:$D,IF($G$3="すべての作業","&lt;&gt;",$G$3)),0)
)
/IF($G$5="10aあたり",X$8*10,1)),"")</f>
        <v/>
      </c>
      <c r="Y51" s="35" t="str">
        <f>IFERROR(IF(Y$7="","",
(
SUMIFS(IF($G$4="作業時間（hh:mm）",中間処理!$G:$G,中間処理!$I:$I),中間処理!$E:$E,Y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51,中間処理!$B:$B,"予定",中間処理!$C:$C,"&gt;="&amp;$G$1,中間処理!$C:$C,"&lt;="&amp;$G$2,中間処理!$D:$D,IF($G$3="すべての作業","&lt;&gt;",$G$3)),0)
)
/IF($G$5="10aあたり",Y$8*10,1)),"")</f>
        <v/>
      </c>
      <c r="Z51" s="35" t="str">
        <f>IFERROR(IF(Z$7="","",
(
SUMIFS(IF($G$4="作業時間（hh:mm）",中間処理!$G:$G,中間処理!$I:$I),中間処理!$E:$E,Z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51,中間処理!$B:$B,"予定",中間処理!$C:$C,"&gt;="&amp;$G$1,中間処理!$C:$C,"&lt;="&amp;$G$2,中間処理!$D:$D,IF($G$3="すべての作業","&lt;&gt;",$G$3)),0)
)
/IF($G$5="10aあたり",Z$8*10,1)),"")</f>
        <v/>
      </c>
      <c r="AA51" s="35" t="str">
        <f>IFERROR(IF(AA$7="","",
(
SUMIFS(IF($G$4="作業時間（hh:mm）",中間処理!$G:$G,中間処理!$I:$I),中間処理!$E:$E,AA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51,中間処理!$B:$B,"予定",中間処理!$C:$C,"&gt;="&amp;$G$1,中間処理!$C:$C,"&lt;="&amp;$G$2,中間処理!$D:$D,IF($G$3="すべての作業","&lt;&gt;",$G$3)),0)
)
/IF($G$5="10aあたり",AA$8*10,1)),"")</f>
        <v/>
      </c>
      <c r="AB51" s="35" t="str">
        <f>IFERROR(IF(AB$7="","",
(
SUMIFS(IF($G$4="作業時間（hh:mm）",中間処理!$G:$G,中間処理!$I:$I),中間処理!$E:$E,AB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51,中間処理!$B:$B,"予定",中間処理!$C:$C,"&gt;="&amp;$G$1,中間処理!$C:$C,"&lt;="&amp;$G$2,中間処理!$D:$D,IF($G$3="すべての作業","&lt;&gt;",$G$3)),0)
)
/IF($G$5="10aあたり",AB$8*10,1)),"")</f>
        <v/>
      </c>
      <c r="AC51" s="35" t="str">
        <f>IFERROR(IF(AC$7="","",
(
SUMIFS(IF($G$4="作業時間（hh:mm）",中間処理!$G:$G,中間処理!$I:$I),中間処理!$E:$E,AC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51,中間処理!$B:$B,"予定",中間処理!$C:$C,"&gt;="&amp;$G$1,中間処理!$C:$C,"&lt;="&amp;$G$2,中間処理!$D:$D,IF($G$3="すべての作業","&lt;&gt;",$G$3)),0)
)
/IF($G$5="10aあたり",AC$8*10,1)),"")</f>
        <v/>
      </c>
      <c r="AD51" s="35" t="str">
        <f>IFERROR(IF(AD$7="","",
(
SUMIFS(IF($G$4="作業時間（hh:mm）",中間処理!$G:$G,中間処理!$I:$I),中間処理!$E:$E,AD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51,中間処理!$B:$B,"予定",中間処理!$C:$C,"&gt;="&amp;$G$1,中間処理!$C:$C,"&lt;="&amp;$G$2,中間処理!$D:$D,IF($G$3="すべての作業","&lt;&gt;",$G$3)),0)
)
/IF($G$5="10aあたり",AD$8*10,1)),"")</f>
        <v/>
      </c>
      <c r="AE51" s="35" t="str">
        <f>IFERROR(IF(AE$7="","",
(
SUMIFS(IF($G$4="作業時間（hh:mm）",中間処理!$G:$G,中間処理!$I:$I),中間処理!$E:$E,AE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51,中間処理!$B:$B,"予定",中間処理!$C:$C,"&gt;="&amp;$G$1,中間処理!$C:$C,"&lt;="&amp;$G$2,中間処理!$D:$D,IF($G$3="すべての作業","&lt;&gt;",$G$3)),0)
)
/IF($G$5="10aあたり",AE$8*10,1)),"")</f>
        <v/>
      </c>
      <c r="AF51" s="35" t="str">
        <f>IFERROR(IF(AF$7="","",
(
SUMIFS(IF($G$4="作業時間（hh:mm）",中間処理!$G:$G,中間処理!$I:$I),中間処理!$E:$E,AF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51,中間処理!$B:$B,"予定",中間処理!$C:$C,"&gt;="&amp;$G$1,中間処理!$C:$C,"&lt;="&amp;$G$2,中間処理!$D:$D,IF($G$3="すべての作業","&lt;&gt;",$G$3)),0)
)
/IF($G$5="10aあたり",AF$8*10,1)),"")</f>
        <v/>
      </c>
      <c r="AG51" s="35" t="str">
        <f>IFERROR(IF(AG$7="","",
(
SUMIFS(IF($G$4="作業時間（hh:mm）",中間処理!$G:$G,中間処理!$I:$I),中間処理!$E:$E,AG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51,中間処理!$B:$B,"予定",中間処理!$C:$C,"&gt;="&amp;$G$1,中間処理!$C:$C,"&lt;="&amp;$G$2,中間処理!$D:$D,IF($G$3="すべての作業","&lt;&gt;",$G$3)),0)
)
/IF($G$5="10aあたり",AG$8*10,1)),"")</f>
        <v/>
      </c>
      <c r="AH51" s="35" t="str">
        <f>IFERROR(IF(AH$7="","",
(
SUMIFS(IF($G$4="作業時間（hh:mm）",中間処理!$G:$G,中間処理!$I:$I),中間処理!$E:$E,AH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51,中間処理!$B:$B,"予定",中間処理!$C:$C,"&gt;="&amp;$G$1,中間処理!$C:$C,"&lt;="&amp;$G$2,中間処理!$D:$D,IF($G$3="すべての作業","&lt;&gt;",$G$3)),0)
)
/IF($G$5="10aあたり",AH$8*10,1)),"")</f>
        <v/>
      </c>
      <c r="AI51" s="35" t="str">
        <f>IFERROR(IF(AI$7="","",
(
SUMIFS(IF($G$4="作業時間（hh:mm）",中間処理!$G:$G,中間処理!$I:$I),中間処理!$E:$E,AI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51,中間処理!$B:$B,"予定",中間処理!$C:$C,"&gt;="&amp;$G$1,中間処理!$C:$C,"&lt;="&amp;$G$2,中間処理!$D:$D,IF($G$3="すべての作業","&lt;&gt;",$G$3)),0)
)
/IF($G$5="10aあたり",AI$8*10,1)),"")</f>
        <v/>
      </c>
      <c r="AJ51" s="35" t="str">
        <f>IFERROR(IF(AJ$7="","",
(
SUMIFS(IF($G$4="作業時間（hh:mm）",中間処理!$G:$G,中間処理!$I:$I),中間処理!$E:$E,AJ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51,中間処理!$B:$B,"予定",中間処理!$C:$C,"&gt;="&amp;$G$1,中間処理!$C:$C,"&lt;="&amp;$G$2,中間処理!$D:$D,IF($G$3="すべての作業","&lt;&gt;",$G$3)),0)
)
/IF($G$5="10aあたり",AJ$8*10,1)),"")</f>
        <v/>
      </c>
      <c r="AK51" s="35" t="str">
        <f>IFERROR(IF(AK$7="","",
(
SUMIFS(IF($G$4="作業時間（hh:mm）",中間処理!$G:$G,中間処理!$I:$I),中間処理!$E:$E,AK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51,中間処理!$B:$B,"予定",中間処理!$C:$C,"&gt;="&amp;$G$1,中間処理!$C:$C,"&lt;="&amp;$G$2,中間処理!$D:$D,IF($G$3="すべての作業","&lt;&gt;",$G$3)),0)
)
/IF($G$5="10aあたり",AK$8*10,1)),"")</f>
        <v/>
      </c>
      <c r="AL51" s="35" t="str">
        <f>IFERROR(IF(AL$7="","",
(
SUMIFS(IF($G$4="作業時間（hh:mm）",中間処理!$G:$G,中間処理!$I:$I),中間処理!$E:$E,AL$7,中間処理!$F:$F,$F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51,中間処理!$B:$B,"予定",中間処理!$C:$C,"&gt;="&amp;$G$1,中間処理!$C:$C,"&lt;="&amp;$G$2,中間処理!$D:$D,IF($G$3="すべての作業","&lt;&gt;",$G$3)),0)
)
/IF($G$5="10aあたり",AL$8*10,1)),"")</f>
        <v/>
      </c>
    </row>
    <row r="52" spans="7:38">
      <c r="G52" s="13"/>
      <c r="H52" s="22" t="str">
        <f>IF(G52="","",
IF(G$4="作業時間（hh:mm）",SUM(I52:AL52),
IF(
COUNTIFS(単価情報!C:C,F52,単価情報!B:B,"作業者",単価情報!K:K,"&gt;="&amp;G$1,単価情報!J:J,"&lt;="&amp;G$2)
+COUNTIFS(単価情報!C:C,F52,単価情報!B:B,"作業者",単価情報!K:K,"",単価情報!J:J,"&lt;="&amp;G$2)=0,
"単価設定なし",SUM(I52:AL52))))</f>
        <v/>
      </c>
      <c r="I52" s="34" t="str">
        <f>IFERROR(IF(I$7="","",
(
SUMIFS(IF($G$4="作業時間（hh:mm）",中間処理!$G:$G,中間処理!$I:$I),中間処理!$E:$E,I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52,中間処理!$B:$B,"予定",中間処理!$C:$C,"&gt;="&amp;$G$1,中間処理!$C:$C,"&lt;="&amp;$G$2,中間処理!$D:$D,IF($G$3="すべての作業","&lt;&gt;",$G$3)),0)
)
/IF($G$5="10aあたり",I$8*10,1)),"")</f>
        <v/>
      </c>
      <c r="J52" s="35" t="str">
        <f>IFERROR(IF(J$7="","",
(
SUMIFS(IF($G$4="作業時間（hh:mm）",中間処理!$G:$G,中間処理!$I:$I),中間処理!$E:$E,J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52,中間処理!$B:$B,"予定",中間処理!$C:$C,"&gt;="&amp;$G$1,中間処理!$C:$C,"&lt;="&amp;$G$2,中間処理!$D:$D,IF($G$3="すべての作業","&lt;&gt;",$G$3)),0)
)
/IF($G$5="10aあたり",J$8*10,1)),"")</f>
        <v/>
      </c>
      <c r="K52" s="35" t="str">
        <f>IFERROR(IF(K$7="","",
(
SUMIFS(IF($G$4="作業時間（hh:mm）",中間処理!$G:$G,中間処理!$I:$I),中間処理!$E:$E,K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52,中間処理!$B:$B,"予定",中間処理!$C:$C,"&gt;="&amp;$G$1,中間処理!$C:$C,"&lt;="&amp;$G$2,中間処理!$D:$D,IF($G$3="すべての作業","&lt;&gt;",$G$3)),0)
)
/IF($G$5="10aあたり",K$8*10,1)),"")</f>
        <v/>
      </c>
      <c r="L52" s="35" t="str">
        <f>IFERROR(IF(L$7="","",
(
SUMIFS(IF($G$4="作業時間（hh:mm）",中間処理!$G:$G,中間処理!$I:$I),中間処理!$E:$E,L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52,中間処理!$B:$B,"予定",中間処理!$C:$C,"&gt;="&amp;$G$1,中間処理!$C:$C,"&lt;="&amp;$G$2,中間処理!$D:$D,IF($G$3="すべての作業","&lt;&gt;",$G$3)),0)
)
/IF($G$5="10aあたり",L$8*10,1)),"")</f>
        <v/>
      </c>
      <c r="M52" s="35" t="str">
        <f>IFERROR(IF(M$7="","",
(
SUMIFS(IF($G$4="作業時間（hh:mm）",中間処理!$G:$G,中間処理!$I:$I),中間処理!$E:$E,M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52,中間処理!$B:$B,"予定",中間処理!$C:$C,"&gt;="&amp;$G$1,中間処理!$C:$C,"&lt;="&amp;$G$2,中間処理!$D:$D,IF($G$3="すべての作業","&lt;&gt;",$G$3)),0)
)
/IF($G$5="10aあたり",M$8*10,1)),"")</f>
        <v/>
      </c>
      <c r="N52" s="35" t="str">
        <f>IFERROR(IF(N$7="","",
(
SUMIFS(IF($G$4="作業時間（hh:mm）",中間処理!$G:$G,中間処理!$I:$I),中間処理!$E:$E,N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52,中間処理!$B:$B,"予定",中間処理!$C:$C,"&gt;="&amp;$G$1,中間処理!$C:$C,"&lt;="&amp;$G$2,中間処理!$D:$D,IF($G$3="すべての作業","&lt;&gt;",$G$3)),0)
)
/IF($G$5="10aあたり",N$8*10,1)),"")</f>
        <v/>
      </c>
      <c r="O52" s="35" t="str">
        <f>IFERROR(IF(O$7="","",
(
SUMIFS(IF($G$4="作業時間（hh:mm）",中間処理!$G:$G,中間処理!$I:$I),中間処理!$E:$E,O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52,中間処理!$B:$B,"予定",中間処理!$C:$C,"&gt;="&amp;$G$1,中間処理!$C:$C,"&lt;="&amp;$G$2,中間処理!$D:$D,IF($G$3="すべての作業","&lt;&gt;",$G$3)),0)
)
/IF($G$5="10aあたり",O$8*10,1)),"")</f>
        <v/>
      </c>
      <c r="P52" s="35" t="str">
        <f>IFERROR(IF(P$7="","",
(
SUMIFS(IF($G$4="作業時間（hh:mm）",中間処理!$G:$G,中間処理!$I:$I),中間処理!$E:$E,P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52,中間処理!$B:$B,"予定",中間処理!$C:$C,"&gt;="&amp;$G$1,中間処理!$C:$C,"&lt;="&amp;$G$2,中間処理!$D:$D,IF($G$3="すべての作業","&lt;&gt;",$G$3)),0)
)
/IF($G$5="10aあたり",P$8*10,1)),"")</f>
        <v/>
      </c>
      <c r="Q52" s="35" t="str">
        <f>IFERROR(IF(Q$7="","",
(
SUMIFS(IF($G$4="作業時間（hh:mm）",中間処理!$G:$G,中間処理!$I:$I),中間処理!$E:$E,Q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52,中間処理!$B:$B,"予定",中間処理!$C:$C,"&gt;="&amp;$G$1,中間処理!$C:$C,"&lt;="&amp;$G$2,中間処理!$D:$D,IF($G$3="すべての作業","&lt;&gt;",$G$3)),0)
)
/IF($G$5="10aあたり",Q$8*10,1)),"")</f>
        <v/>
      </c>
      <c r="R52" s="35" t="str">
        <f>IFERROR(IF(R$7="","",
(
SUMIFS(IF($G$4="作業時間（hh:mm）",中間処理!$G:$G,中間処理!$I:$I),中間処理!$E:$E,R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52,中間処理!$B:$B,"予定",中間処理!$C:$C,"&gt;="&amp;$G$1,中間処理!$C:$C,"&lt;="&amp;$G$2,中間処理!$D:$D,IF($G$3="すべての作業","&lt;&gt;",$G$3)),0)
)
/IF($G$5="10aあたり",R$8*10,1)),"")</f>
        <v/>
      </c>
      <c r="S52" s="35" t="str">
        <f>IFERROR(IF(S$7="","",
(
SUMIFS(IF($G$4="作業時間（hh:mm）",中間処理!$G:$G,中間処理!$I:$I),中間処理!$E:$E,S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52,中間処理!$B:$B,"予定",中間処理!$C:$C,"&gt;="&amp;$G$1,中間処理!$C:$C,"&lt;="&amp;$G$2,中間処理!$D:$D,IF($G$3="すべての作業","&lt;&gt;",$G$3)),0)
)
/IF($G$5="10aあたり",S$8*10,1)),"")</f>
        <v/>
      </c>
      <c r="T52" s="35" t="str">
        <f>IFERROR(IF(T$7="","",
(
SUMIFS(IF($G$4="作業時間（hh:mm）",中間処理!$G:$G,中間処理!$I:$I),中間処理!$E:$E,T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52,中間処理!$B:$B,"予定",中間処理!$C:$C,"&gt;="&amp;$G$1,中間処理!$C:$C,"&lt;="&amp;$G$2,中間処理!$D:$D,IF($G$3="すべての作業","&lt;&gt;",$G$3)),0)
)
/IF($G$5="10aあたり",T$8*10,1)),"")</f>
        <v/>
      </c>
      <c r="U52" s="35" t="str">
        <f>IFERROR(IF(U$7="","",
(
SUMIFS(IF($G$4="作業時間（hh:mm）",中間処理!$G:$G,中間処理!$I:$I),中間処理!$E:$E,U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52,中間処理!$B:$B,"予定",中間処理!$C:$C,"&gt;="&amp;$G$1,中間処理!$C:$C,"&lt;="&amp;$G$2,中間処理!$D:$D,IF($G$3="すべての作業","&lt;&gt;",$G$3)),0)
)
/IF($G$5="10aあたり",U$8*10,1)),"")</f>
        <v/>
      </c>
      <c r="V52" s="35" t="str">
        <f>IFERROR(IF(V$7="","",
(
SUMIFS(IF($G$4="作業時間（hh:mm）",中間処理!$G:$G,中間処理!$I:$I),中間処理!$E:$E,V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52,中間処理!$B:$B,"予定",中間処理!$C:$C,"&gt;="&amp;$G$1,中間処理!$C:$C,"&lt;="&amp;$G$2,中間処理!$D:$D,IF($G$3="すべての作業","&lt;&gt;",$G$3)),0)
)
/IF($G$5="10aあたり",V$8*10,1)),"")</f>
        <v/>
      </c>
      <c r="W52" s="35" t="str">
        <f>IFERROR(IF(W$7="","",
(
SUMIFS(IF($G$4="作業時間（hh:mm）",中間処理!$G:$G,中間処理!$I:$I),中間処理!$E:$E,W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52,中間処理!$B:$B,"予定",中間処理!$C:$C,"&gt;="&amp;$G$1,中間処理!$C:$C,"&lt;="&amp;$G$2,中間処理!$D:$D,IF($G$3="すべての作業","&lt;&gt;",$G$3)),0)
)
/IF($G$5="10aあたり",W$8*10,1)),"")</f>
        <v/>
      </c>
      <c r="X52" s="35" t="str">
        <f>IFERROR(IF(X$7="","",
(
SUMIFS(IF($G$4="作業時間（hh:mm）",中間処理!$G:$G,中間処理!$I:$I),中間処理!$E:$E,X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52,中間処理!$B:$B,"予定",中間処理!$C:$C,"&gt;="&amp;$G$1,中間処理!$C:$C,"&lt;="&amp;$G$2,中間処理!$D:$D,IF($G$3="すべての作業","&lt;&gt;",$G$3)),0)
)
/IF($G$5="10aあたり",X$8*10,1)),"")</f>
        <v/>
      </c>
      <c r="Y52" s="35" t="str">
        <f>IFERROR(IF(Y$7="","",
(
SUMIFS(IF($G$4="作業時間（hh:mm）",中間処理!$G:$G,中間処理!$I:$I),中間処理!$E:$E,Y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52,中間処理!$B:$B,"予定",中間処理!$C:$C,"&gt;="&amp;$G$1,中間処理!$C:$C,"&lt;="&amp;$G$2,中間処理!$D:$D,IF($G$3="すべての作業","&lt;&gt;",$G$3)),0)
)
/IF($G$5="10aあたり",Y$8*10,1)),"")</f>
        <v/>
      </c>
      <c r="Z52" s="35" t="str">
        <f>IFERROR(IF(Z$7="","",
(
SUMIFS(IF($G$4="作業時間（hh:mm）",中間処理!$G:$G,中間処理!$I:$I),中間処理!$E:$E,Z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52,中間処理!$B:$B,"予定",中間処理!$C:$C,"&gt;="&amp;$G$1,中間処理!$C:$C,"&lt;="&amp;$G$2,中間処理!$D:$D,IF($G$3="すべての作業","&lt;&gt;",$G$3)),0)
)
/IF($G$5="10aあたり",Z$8*10,1)),"")</f>
        <v/>
      </c>
      <c r="AA52" s="35" t="str">
        <f>IFERROR(IF(AA$7="","",
(
SUMIFS(IF($G$4="作業時間（hh:mm）",中間処理!$G:$G,中間処理!$I:$I),中間処理!$E:$E,AA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52,中間処理!$B:$B,"予定",中間処理!$C:$C,"&gt;="&amp;$G$1,中間処理!$C:$C,"&lt;="&amp;$G$2,中間処理!$D:$D,IF($G$3="すべての作業","&lt;&gt;",$G$3)),0)
)
/IF($G$5="10aあたり",AA$8*10,1)),"")</f>
        <v/>
      </c>
      <c r="AB52" s="35" t="str">
        <f>IFERROR(IF(AB$7="","",
(
SUMIFS(IF($G$4="作業時間（hh:mm）",中間処理!$G:$G,中間処理!$I:$I),中間処理!$E:$E,AB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52,中間処理!$B:$B,"予定",中間処理!$C:$C,"&gt;="&amp;$G$1,中間処理!$C:$C,"&lt;="&amp;$G$2,中間処理!$D:$D,IF($G$3="すべての作業","&lt;&gt;",$G$3)),0)
)
/IF($G$5="10aあたり",AB$8*10,1)),"")</f>
        <v/>
      </c>
      <c r="AC52" s="35" t="str">
        <f>IFERROR(IF(AC$7="","",
(
SUMIFS(IF($G$4="作業時間（hh:mm）",中間処理!$G:$G,中間処理!$I:$I),中間処理!$E:$E,AC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52,中間処理!$B:$B,"予定",中間処理!$C:$C,"&gt;="&amp;$G$1,中間処理!$C:$C,"&lt;="&amp;$G$2,中間処理!$D:$D,IF($G$3="すべての作業","&lt;&gt;",$G$3)),0)
)
/IF($G$5="10aあたり",AC$8*10,1)),"")</f>
        <v/>
      </c>
      <c r="AD52" s="35" t="str">
        <f>IFERROR(IF(AD$7="","",
(
SUMIFS(IF($G$4="作業時間（hh:mm）",中間処理!$G:$G,中間処理!$I:$I),中間処理!$E:$E,AD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52,中間処理!$B:$B,"予定",中間処理!$C:$C,"&gt;="&amp;$G$1,中間処理!$C:$C,"&lt;="&amp;$G$2,中間処理!$D:$D,IF($G$3="すべての作業","&lt;&gt;",$G$3)),0)
)
/IF($G$5="10aあたり",AD$8*10,1)),"")</f>
        <v/>
      </c>
      <c r="AE52" s="35" t="str">
        <f>IFERROR(IF(AE$7="","",
(
SUMIFS(IF($G$4="作業時間（hh:mm）",中間処理!$G:$G,中間処理!$I:$I),中間処理!$E:$E,AE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52,中間処理!$B:$B,"予定",中間処理!$C:$C,"&gt;="&amp;$G$1,中間処理!$C:$C,"&lt;="&amp;$G$2,中間処理!$D:$D,IF($G$3="すべての作業","&lt;&gt;",$G$3)),0)
)
/IF($G$5="10aあたり",AE$8*10,1)),"")</f>
        <v/>
      </c>
      <c r="AF52" s="35" t="str">
        <f>IFERROR(IF(AF$7="","",
(
SUMIFS(IF($G$4="作業時間（hh:mm）",中間処理!$G:$G,中間処理!$I:$I),中間処理!$E:$E,AF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52,中間処理!$B:$B,"予定",中間処理!$C:$C,"&gt;="&amp;$G$1,中間処理!$C:$C,"&lt;="&amp;$G$2,中間処理!$D:$D,IF($G$3="すべての作業","&lt;&gt;",$G$3)),0)
)
/IF($G$5="10aあたり",AF$8*10,1)),"")</f>
        <v/>
      </c>
      <c r="AG52" s="35" t="str">
        <f>IFERROR(IF(AG$7="","",
(
SUMIFS(IF($G$4="作業時間（hh:mm）",中間処理!$G:$G,中間処理!$I:$I),中間処理!$E:$E,AG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52,中間処理!$B:$B,"予定",中間処理!$C:$C,"&gt;="&amp;$G$1,中間処理!$C:$C,"&lt;="&amp;$G$2,中間処理!$D:$D,IF($G$3="すべての作業","&lt;&gt;",$G$3)),0)
)
/IF($G$5="10aあたり",AG$8*10,1)),"")</f>
        <v/>
      </c>
      <c r="AH52" s="35" t="str">
        <f>IFERROR(IF(AH$7="","",
(
SUMIFS(IF($G$4="作業時間（hh:mm）",中間処理!$G:$G,中間処理!$I:$I),中間処理!$E:$E,AH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52,中間処理!$B:$B,"予定",中間処理!$C:$C,"&gt;="&amp;$G$1,中間処理!$C:$C,"&lt;="&amp;$G$2,中間処理!$D:$D,IF($G$3="すべての作業","&lt;&gt;",$G$3)),0)
)
/IF($G$5="10aあたり",AH$8*10,1)),"")</f>
        <v/>
      </c>
      <c r="AI52" s="35" t="str">
        <f>IFERROR(IF(AI$7="","",
(
SUMIFS(IF($G$4="作業時間（hh:mm）",中間処理!$G:$G,中間処理!$I:$I),中間処理!$E:$E,AI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52,中間処理!$B:$B,"予定",中間処理!$C:$C,"&gt;="&amp;$G$1,中間処理!$C:$C,"&lt;="&amp;$G$2,中間処理!$D:$D,IF($G$3="すべての作業","&lt;&gt;",$G$3)),0)
)
/IF($G$5="10aあたり",AI$8*10,1)),"")</f>
        <v/>
      </c>
      <c r="AJ52" s="35" t="str">
        <f>IFERROR(IF(AJ$7="","",
(
SUMIFS(IF($G$4="作業時間（hh:mm）",中間処理!$G:$G,中間処理!$I:$I),中間処理!$E:$E,AJ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52,中間処理!$B:$B,"予定",中間処理!$C:$C,"&gt;="&amp;$G$1,中間処理!$C:$C,"&lt;="&amp;$G$2,中間処理!$D:$D,IF($G$3="すべての作業","&lt;&gt;",$G$3)),0)
)
/IF($G$5="10aあたり",AJ$8*10,1)),"")</f>
        <v/>
      </c>
      <c r="AK52" s="35" t="str">
        <f>IFERROR(IF(AK$7="","",
(
SUMIFS(IF($G$4="作業時間（hh:mm）",中間処理!$G:$G,中間処理!$I:$I),中間処理!$E:$E,AK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52,中間処理!$B:$B,"予定",中間処理!$C:$C,"&gt;="&amp;$G$1,中間処理!$C:$C,"&lt;="&amp;$G$2,中間処理!$D:$D,IF($G$3="すべての作業","&lt;&gt;",$G$3)),0)
)
/IF($G$5="10aあたり",AK$8*10,1)),"")</f>
        <v/>
      </c>
      <c r="AL52" s="35" t="str">
        <f>IFERROR(IF(AL$7="","",
(
SUMIFS(IF($G$4="作業時間（hh:mm）",中間処理!$G:$G,中間処理!$I:$I),中間処理!$E:$E,AL$7,中間処理!$F:$F,$F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52,中間処理!$B:$B,"予定",中間処理!$C:$C,"&gt;="&amp;$G$1,中間処理!$C:$C,"&lt;="&amp;$G$2,中間処理!$D:$D,IF($G$3="すべての作業","&lt;&gt;",$G$3)),0)
)
/IF($G$5="10aあたり",AL$8*10,1)),"")</f>
        <v/>
      </c>
    </row>
    <row r="53" spans="7:38">
      <c r="G53" s="13"/>
      <c r="H53" s="22" t="str">
        <f>IF(G53="","",
IF(G$4="作業時間（hh:mm）",SUM(I53:AL53),
IF(
COUNTIFS(単価情報!C:C,F53,単価情報!B:B,"作業者",単価情報!K:K,"&gt;="&amp;G$1,単価情報!J:J,"&lt;="&amp;G$2)
+COUNTIFS(単価情報!C:C,F53,単価情報!B:B,"作業者",単価情報!K:K,"",単価情報!J:J,"&lt;="&amp;G$2)=0,
"単価設定なし",SUM(I53:AL53))))</f>
        <v/>
      </c>
      <c r="I53" s="34" t="str">
        <f>IFERROR(IF(I$7="","",
(
SUMIFS(IF($G$4="作業時間（hh:mm）",中間処理!$G:$G,中間処理!$I:$I),中間処理!$E:$E,I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53,中間処理!$B:$B,"予定",中間処理!$C:$C,"&gt;="&amp;$G$1,中間処理!$C:$C,"&lt;="&amp;$G$2,中間処理!$D:$D,IF($G$3="すべての作業","&lt;&gt;",$G$3)),0)
)
/IF($G$5="10aあたり",I$8*10,1)),"")</f>
        <v/>
      </c>
      <c r="J53" s="35" t="str">
        <f>IFERROR(IF(J$7="","",
(
SUMIFS(IF($G$4="作業時間（hh:mm）",中間処理!$G:$G,中間処理!$I:$I),中間処理!$E:$E,J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53,中間処理!$B:$B,"予定",中間処理!$C:$C,"&gt;="&amp;$G$1,中間処理!$C:$C,"&lt;="&amp;$G$2,中間処理!$D:$D,IF($G$3="すべての作業","&lt;&gt;",$G$3)),0)
)
/IF($G$5="10aあたり",J$8*10,1)),"")</f>
        <v/>
      </c>
      <c r="K53" s="35" t="str">
        <f>IFERROR(IF(K$7="","",
(
SUMIFS(IF($G$4="作業時間（hh:mm）",中間処理!$G:$G,中間処理!$I:$I),中間処理!$E:$E,K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53,中間処理!$B:$B,"予定",中間処理!$C:$C,"&gt;="&amp;$G$1,中間処理!$C:$C,"&lt;="&amp;$G$2,中間処理!$D:$D,IF($G$3="すべての作業","&lt;&gt;",$G$3)),0)
)
/IF($G$5="10aあたり",K$8*10,1)),"")</f>
        <v/>
      </c>
      <c r="L53" s="35" t="str">
        <f>IFERROR(IF(L$7="","",
(
SUMIFS(IF($G$4="作業時間（hh:mm）",中間処理!$G:$G,中間処理!$I:$I),中間処理!$E:$E,L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53,中間処理!$B:$B,"予定",中間処理!$C:$C,"&gt;="&amp;$G$1,中間処理!$C:$C,"&lt;="&amp;$G$2,中間処理!$D:$D,IF($G$3="すべての作業","&lt;&gt;",$G$3)),0)
)
/IF($G$5="10aあたり",L$8*10,1)),"")</f>
        <v/>
      </c>
      <c r="M53" s="35" t="str">
        <f>IFERROR(IF(M$7="","",
(
SUMIFS(IF($G$4="作業時間（hh:mm）",中間処理!$G:$G,中間処理!$I:$I),中間処理!$E:$E,M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53,中間処理!$B:$B,"予定",中間処理!$C:$C,"&gt;="&amp;$G$1,中間処理!$C:$C,"&lt;="&amp;$G$2,中間処理!$D:$D,IF($G$3="すべての作業","&lt;&gt;",$G$3)),0)
)
/IF($G$5="10aあたり",M$8*10,1)),"")</f>
        <v/>
      </c>
      <c r="N53" s="35" t="str">
        <f>IFERROR(IF(N$7="","",
(
SUMIFS(IF($G$4="作業時間（hh:mm）",中間処理!$G:$G,中間処理!$I:$I),中間処理!$E:$E,N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53,中間処理!$B:$B,"予定",中間処理!$C:$C,"&gt;="&amp;$G$1,中間処理!$C:$C,"&lt;="&amp;$G$2,中間処理!$D:$D,IF($G$3="すべての作業","&lt;&gt;",$G$3)),0)
)
/IF($G$5="10aあたり",N$8*10,1)),"")</f>
        <v/>
      </c>
      <c r="O53" s="35" t="str">
        <f>IFERROR(IF(O$7="","",
(
SUMIFS(IF($G$4="作業時間（hh:mm）",中間処理!$G:$G,中間処理!$I:$I),中間処理!$E:$E,O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53,中間処理!$B:$B,"予定",中間処理!$C:$C,"&gt;="&amp;$G$1,中間処理!$C:$C,"&lt;="&amp;$G$2,中間処理!$D:$D,IF($G$3="すべての作業","&lt;&gt;",$G$3)),0)
)
/IF($G$5="10aあたり",O$8*10,1)),"")</f>
        <v/>
      </c>
      <c r="P53" s="35" t="str">
        <f>IFERROR(IF(P$7="","",
(
SUMIFS(IF($G$4="作業時間（hh:mm）",中間処理!$G:$G,中間処理!$I:$I),中間処理!$E:$E,P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53,中間処理!$B:$B,"予定",中間処理!$C:$C,"&gt;="&amp;$G$1,中間処理!$C:$C,"&lt;="&amp;$G$2,中間処理!$D:$D,IF($G$3="すべての作業","&lt;&gt;",$G$3)),0)
)
/IF($G$5="10aあたり",P$8*10,1)),"")</f>
        <v/>
      </c>
      <c r="Q53" s="35" t="str">
        <f>IFERROR(IF(Q$7="","",
(
SUMIFS(IF($G$4="作業時間（hh:mm）",中間処理!$G:$G,中間処理!$I:$I),中間処理!$E:$E,Q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53,中間処理!$B:$B,"予定",中間処理!$C:$C,"&gt;="&amp;$G$1,中間処理!$C:$C,"&lt;="&amp;$G$2,中間処理!$D:$D,IF($G$3="すべての作業","&lt;&gt;",$G$3)),0)
)
/IF($G$5="10aあたり",Q$8*10,1)),"")</f>
        <v/>
      </c>
      <c r="R53" s="35" t="str">
        <f>IFERROR(IF(R$7="","",
(
SUMIFS(IF($G$4="作業時間（hh:mm）",中間処理!$G:$G,中間処理!$I:$I),中間処理!$E:$E,R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53,中間処理!$B:$B,"予定",中間処理!$C:$C,"&gt;="&amp;$G$1,中間処理!$C:$C,"&lt;="&amp;$G$2,中間処理!$D:$D,IF($G$3="すべての作業","&lt;&gt;",$G$3)),0)
)
/IF($G$5="10aあたり",R$8*10,1)),"")</f>
        <v/>
      </c>
      <c r="S53" s="35" t="str">
        <f>IFERROR(IF(S$7="","",
(
SUMIFS(IF($G$4="作業時間（hh:mm）",中間処理!$G:$G,中間処理!$I:$I),中間処理!$E:$E,S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53,中間処理!$B:$B,"予定",中間処理!$C:$C,"&gt;="&amp;$G$1,中間処理!$C:$C,"&lt;="&amp;$G$2,中間処理!$D:$D,IF($G$3="すべての作業","&lt;&gt;",$G$3)),0)
)
/IF($G$5="10aあたり",S$8*10,1)),"")</f>
        <v/>
      </c>
      <c r="T53" s="35" t="str">
        <f>IFERROR(IF(T$7="","",
(
SUMIFS(IF($G$4="作業時間（hh:mm）",中間処理!$G:$G,中間処理!$I:$I),中間処理!$E:$E,T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53,中間処理!$B:$B,"予定",中間処理!$C:$C,"&gt;="&amp;$G$1,中間処理!$C:$C,"&lt;="&amp;$G$2,中間処理!$D:$D,IF($G$3="すべての作業","&lt;&gt;",$G$3)),0)
)
/IF($G$5="10aあたり",T$8*10,1)),"")</f>
        <v/>
      </c>
      <c r="U53" s="35" t="str">
        <f>IFERROR(IF(U$7="","",
(
SUMIFS(IF($G$4="作業時間（hh:mm）",中間処理!$G:$G,中間処理!$I:$I),中間処理!$E:$E,U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53,中間処理!$B:$B,"予定",中間処理!$C:$C,"&gt;="&amp;$G$1,中間処理!$C:$C,"&lt;="&amp;$G$2,中間処理!$D:$D,IF($G$3="すべての作業","&lt;&gt;",$G$3)),0)
)
/IF($G$5="10aあたり",U$8*10,1)),"")</f>
        <v/>
      </c>
      <c r="V53" s="35" t="str">
        <f>IFERROR(IF(V$7="","",
(
SUMIFS(IF($G$4="作業時間（hh:mm）",中間処理!$G:$G,中間処理!$I:$I),中間処理!$E:$E,V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53,中間処理!$B:$B,"予定",中間処理!$C:$C,"&gt;="&amp;$G$1,中間処理!$C:$C,"&lt;="&amp;$G$2,中間処理!$D:$D,IF($G$3="すべての作業","&lt;&gt;",$G$3)),0)
)
/IF($G$5="10aあたり",V$8*10,1)),"")</f>
        <v/>
      </c>
      <c r="W53" s="35" t="str">
        <f>IFERROR(IF(W$7="","",
(
SUMIFS(IF($G$4="作業時間（hh:mm）",中間処理!$G:$G,中間処理!$I:$I),中間処理!$E:$E,W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53,中間処理!$B:$B,"予定",中間処理!$C:$C,"&gt;="&amp;$G$1,中間処理!$C:$C,"&lt;="&amp;$G$2,中間処理!$D:$D,IF($G$3="すべての作業","&lt;&gt;",$G$3)),0)
)
/IF($G$5="10aあたり",W$8*10,1)),"")</f>
        <v/>
      </c>
      <c r="X53" s="35" t="str">
        <f>IFERROR(IF(X$7="","",
(
SUMIFS(IF($G$4="作業時間（hh:mm）",中間処理!$G:$G,中間処理!$I:$I),中間処理!$E:$E,X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53,中間処理!$B:$B,"予定",中間処理!$C:$C,"&gt;="&amp;$G$1,中間処理!$C:$C,"&lt;="&amp;$G$2,中間処理!$D:$D,IF($G$3="すべての作業","&lt;&gt;",$G$3)),0)
)
/IF($G$5="10aあたり",X$8*10,1)),"")</f>
        <v/>
      </c>
      <c r="Y53" s="35" t="str">
        <f>IFERROR(IF(Y$7="","",
(
SUMIFS(IF($G$4="作業時間（hh:mm）",中間処理!$G:$G,中間処理!$I:$I),中間処理!$E:$E,Y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53,中間処理!$B:$B,"予定",中間処理!$C:$C,"&gt;="&amp;$G$1,中間処理!$C:$C,"&lt;="&amp;$G$2,中間処理!$D:$D,IF($G$3="すべての作業","&lt;&gt;",$G$3)),0)
)
/IF($G$5="10aあたり",Y$8*10,1)),"")</f>
        <v/>
      </c>
      <c r="Z53" s="35" t="str">
        <f>IFERROR(IF(Z$7="","",
(
SUMIFS(IF($G$4="作業時間（hh:mm）",中間処理!$G:$G,中間処理!$I:$I),中間処理!$E:$E,Z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53,中間処理!$B:$B,"予定",中間処理!$C:$C,"&gt;="&amp;$G$1,中間処理!$C:$C,"&lt;="&amp;$G$2,中間処理!$D:$D,IF($G$3="すべての作業","&lt;&gt;",$G$3)),0)
)
/IF($G$5="10aあたり",Z$8*10,1)),"")</f>
        <v/>
      </c>
      <c r="AA53" s="35" t="str">
        <f>IFERROR(IF(AA$7="","",
(
SUMIFS(IF($G$4="作業時間（hh:mm）",中間処理!$G:$G,中間処理!$I:$I),中間処理!$E:$E,AA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53,中間処理!$B:$B,"予定",中間処理!$C:$C,"&gt;="&amp;$G$1,中間処理!$C:$C,"&lt;="&amp;$G$2,中間処理!$D:$D,IF($G$3="すべての作業","&lt;&gt;",$G$3)),0)
)
/IF($G$5="10aあたり",AA$8*10,1)),"")</f>
        <v/>
      </c>
      <c r="AB53" s="35" t="str">
        <f>IFERROR(IF(AB$7="","",
(
SUMIFS(IF($G$4="作業時間（hh:mm）",中間処理!$G:$G,中間処理!$I:$I),中間処理!$E:$E,AB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53,中間処理!$B:$B,"予定",中間処理!$C:$C,"&gt;="&amp;$G$1,中間処理!$C:$C,"&lt;="&amp;$G$2,中間処理!$D:$D,IF($G$3="すべての作業","&lt;&gt;",$G$3)),0)
)
/IF($G$5="10aあたり",AB$8*10,1)),"")</f>
        <v/>
      </c>
      <c r="AC53" s="35" t="str">
        <f>IFERROR(IF(AC$7="","",
(
SUMIFS(IF($G$4="作業時間（hh:mm）",中間処理!$G:$G,中間処理!$I:$I),中間処理!$E:$E,AC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53,中間処理!$B:$B,"予定",中間処理!$C:$C,"&gt;="&amp;$G$1,中間処理!$C:$C,"&lt;="&amp;$G$2,中間処理!$D:$D,IF($G$3="すべての作業","&lt;&gt;",$G$3)),0)
)
/IF($G$5="10aあたり",AC$8*10,1)),"")</f>
        <v/>
      </c>
      <c r="AD53" s="35" t="str">
        <f>IFERROR(IF(AD$7="","",
(
SUMIFS(IF($G$4="作業時間（hh:mm）",中間処理!$G:$G,中間処理!$I:$I),中間処理!$E:$E,AD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53,中間処理!$B:$B,"予定",中間処理!$C:$C,"&gt;="&amp;$G$1,中間処理!$C:$C,"&lt;="&amp;$G$2,中間処理!$D:$D,IF($G$3="すべての作業","&lt;&gt;",$G$3)),0)
)
/IF($G$5="10aあたり",AD$8*10,1)),"")</f>
        <v/>
      </c>
      <c r="AE53" s="35" t="str">
        <f>IFERROR(IF(AE$7="","",
(
SUMIFS(IF($G$4="作業時間（hh:mm）",中間処理!$G:$G,中間処理!$I:$I),中間処理!$E:$E,AE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53,中間処理!$B:$B,"予定",中間処理!$C:$C,"&gt;="&amp;$G$1,中間処理!$C:$C,"&lt;="&amp;$G$2,中間処理!$D:$D,IF($G$3="すべての作業","&lt;&gt;",$G$3)),0)
)
/IF($G$5="10aあたり",AE$8*10,1)),"")</f>
        <v/>
      </c>
      <c r="AF53" s="35" t="str">
        <f>IFERROR(IF(AF$7="","",
(
SUMIFS(IF($G$4="作業時間（hh:mm）",中間処理!$G:$G,中間処理!$I:$I),中間処理!$E:$E,AF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53,中間処理!$B:$B,"予定",中間処理!$C:$C,"&gt;="&amp;$G$1,中間処理!$C:$C,"&lt;="&amp;$G$2,中間処理!$D:$D,IF($G$3="すべての作業","&lt;&gt;",$G$3)),0)
)
/IF($G$5="10aあたり",AF$8*10,1)),"")</f>
        <v/>
      </c>
      <c r="AG53" s="35" t="str">
        <f>IFERROR(IF(AG$7="","",
(
SUMIFS(IF($G$4="作業時間（hh:mm）",中間処理!$G:$G,中間処理!$I:$I),中間処理!$E:$E,AG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53,中間処理!$B:$B,"予定",中間処理!$C:$C,"&gt;="&amp;$G$1,中間処理!$C:$C,"&lt;="&amp;$G$2,中間処理!$D:$D,IF($G$3="すべての作業","&lt;&gt;",$G$3)),0)
)
/IF($G$5="10aあたり",AG$8*10,1)),"")</f>
        <v/>
      </c>
      <c r="AH53" s="35" t="str">
        <f>IFERROR(IF(AH$7="","",
(
SUMIFS(IF($G$4="作業時間（hh:mm）",中間処理!$G:$G,中間処理!$I:$I),中間処理!$E:$E,AH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53,中間処理!$B:$B,"予定",中間処理!$C:$C,"&gt;="&amp;$G$1,中間処理!$C:$C,"&lt;="&amp;$G$2,中間処理!$D:$D,IF($G$3="すべての作業","&lt;&gt;",$G$3)),0)
)
/IF($G$5="10aあたり",AH$8*10,1)),"")</f>
        <v/>
      </c>
      <c r="AI53" s="35" t="str">
        <f>IFERROR(IF(AI$7="","",
(
SUMIFS(IF($G$4="作業時間（hh:mm）",中間処理!$G:$G,中間処理!$I:$I),中間処理!$E:$E,AI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53,中間処理!$B:$B,"予定",中間処理!$C:$C,"&gt;="&amp;$G$1,中間処理!$C:$C,"&lt;="&amp;$G$2,中間処理!$D:$D,IF($G$3="すべての作業","&lt;&gt;",$G$3)),0)
)
/IF($G$5="10aあたり",AI$8*10,1)),"")</f>
        <v/>
      </c>
      <c r="AJ53" s="35" t="str">
        <f>IFERROR(IF(AJ$7="","",
(
SUMIFS(IF($G$4="作業時間（hh:mm）",中間処理!$G:$G,中間処理!$I:$I),中間処理!$E:$E,AJ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53,中間処理!$B:$B,"予定",中間処理!$C:$C,"&gt;="&amp;$G$1,中間処理!$C:$C,"&lt;="&amp;$G$2,中間処理!$D:$D,IF($G$3="すべての作業","&lt;&gt;",$G$3)),0)
)
/IF($G$5="10aあたり",AJ$8*10,1)),"")</f>
        <v/>
      </c>
      <c r="AK53" s="35" t="str">
        <f>IFERROR(IF(AK$7="","",
(
SUMIFS(IF($G$4="作業時間（hh:mm）",中間処理!$G:$G,中間処理!$I:$I),中間処理!$E:$E,AK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53,中間処理!$B:$B,"予定",中間処理!$C:$C,"&gt;="&amp;$G$1,中間処理!$C:$C,"&lt;="&amp;$G$2,中間処理!$D:$D,IF($G$3="すべての作業","&lt;&gt;",$G$3)),0)
)
/IF($G$5="10aあたり",AK$8*10,1)),"")</f>
        <v/>
      </c>
      <c r="AL53" s="35" t="str">
        <f>IFERROR(IF(AL$7="","",
(
SUMIFS(IF($G$4="作業時間（hh:mm）",中間処理!$G:$G,中間処理!$I:$I),中間処理!$E:$E,AL$7,中間処理!$F:$F,$F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53,中間処理!$B:$B,"予定",中間処理!$C:$C,"&gt;="&amp;$G$1,中間処理!$C:$C,"&lt;="&amp;$G$2,中間処理!$D:$D,IF($G$3="すべての作業","&lt;&gt;",$G$3)),0)
)
/IF($G$5="10aあたり",AL$8*10,1)),"")</f>
        <v/>
      </c>
    </row>
    <row r="54" spans="7:38">
      <c r="G54" s="13"/>
      <c r="H54" s="22" t="str">
        <f>IF(G54="","",
IF(G$4="作業時間（hh:mm）",SUM(I54:AL54),
IF(
COUNTIFS(単価情報!C:C,F54,単価情報!B:B,"作業者",単価情報!K:K,"&gt;="&amp;G$1,単価情報!J:J,"&lt;="&amp;G$2)
+COUNTIFS(単価情報!C:C,F54,単価情報!B:B,"作業者",単価情報!K:K,"",単価情報!J:J,"&lt;="&amp;G$2)=0,
"単価設定なし",SUM(I54:AL54))))</f>
        <v/>
      </c>
      <c r="I54" s="34" t="str">
        <f>IFERROR(IF(I$7="","",
(
SUMIFS(IF($G$4="作業時間（hh:mm）",中間処理!$G:$G,中間処理!$I:$I),中間処理!$E:$E,I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54,中間処理!$B:$B,"予定",中間処理!$C:$C,"&gt;="&amp;$G$1,中間処理!$C:$C,"&lt;="&amp;$G$2,中間処理!$D:$D,IF($G$3="すべての作業","&lt;&gt;",$G$3)),0)
)
/IF($G$5="10aあたり",I$8*10,1)),"")</f>
        <v/>
      </c>
      <c r="J54" s="35" t="str">
        <f>IFERROR(IF(J$7="","",
(
SUMIFS(IF($G$4="作業時間（hh:mm）",中間処理!$G:$G,中間処理!$I:$I),中間処理!$E:$E,J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54,中間処理!$B:$B,"予定",中間処理!$C:$C,"&gt;="&amp;$G$1,中間処理!$C:$C,"&lt;="&amp;$G$2,中間処理!$D:$D,IF($G$3="すべての作業","&lt;&gt;",$G$3)),0)
)
/IF($G$5="10aあたり",J$8*10,1)),"")</f>
        <v/>
      </c>
      <c r="K54" s="35" t="str">
        <f>IFERROR(IF(K$7="","",
(
SUMIFS(IF($G$4="作業時間（hh:mm）",中間処理!$G:$G,中間処理!$I:$I),中間処理!$E:$E,K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54,中間処理!$B:$B,"予定",中間処理!$C:$C,"&gt;="&amp;$G$1,中間処理!$C:$C,"&lt;="&amp;$G$2,中間処理!$D:$D,IF($G$3="すべての作業","&lt;&gt;",$G$3)),0)
)
/IF($G$5="10aあたり",K$8*10,1)),"")</f>
        <v/>
      </c>
      <c r="L54" s="35" t="str">
        <f>IFERROR(IF(L$7="","",
(
SUMIFS(IF($G$4="作業時間（hh:mm）",中間処理!$G:$G,中間処理!$I:$I),中間処理!$E:$E,L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54,中間処理!$B:$B,"予定",中間処理!$C:$C,"&gt;="&amp;$G$1,中間処理!$C:$C,"&lt;="&amp;$G$2,中間処理!$D:$D,IF($G$3="すべての作業","&lt;&gt;",$G$3)),0)
)
/IF($G$5="10aあたり",L$8*10,1)),"")</f>
        <v/>
      </c>
      <c r="M54" s="35" t="str">
        <f>IFERROR(IF(M$7="","",
(
SUMIFS(IF($G$4="作業時間（hh:mm）",中間処理!$G:$G,中間処理!$I:$I),中間処理!$E:$E,M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54,中間処理!$B:$B,"予定",中間処理!$C:$C,"&gt;="&amp;$G$1,中間処理!$C:$C,"&lt;="&amp;$G$2,中間処理!$D:$D,IF($G$3="すべての作業","&lt;&gt;",$G$3)),0)
)
/IF($G$5="10aあたり",M$8*10,1)),"")</f>
        <v/>
      </c>
      <c r="N54" s="35" t="str">
        <f>IFERROR(IF(N$7="","",
(
SUMIFS(IF($G$4="作業時間（hh:mm）",中間処理!$G:$G,中間処理!$I:$I),中間処理!$E:$E,N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54,中間処理!$B:$B,"予定",中間処理!$C:$C,"&gt;="&amp;$G$1,中間処理!$C:$C,"&lt;="&amp;$G$2,中間処理!$D:$D,IF($G$3="すべての作業","&lt;&gt;",$G$3)),0)
)
/IF($G$5="10aあたり",N$8*10,1)),"")</f>
        <v/>
      </c>
      <c r="O54" s="35" t="str">
        <f>IFERROR(IF(O$7="","",
(
SUMIFS(IF($G$4="作業時間（hh:mm）",中間処理!$G:$G,中間処理!$I:$I),中間処理!$E:$E,O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54,中間処理!$B:$B,"予定",中間処理!$C:$C,"&gt;="&amp;$G$1,中間処理!$C:$C,"&lt;="&amp;$G$2,中間処理!$D:$D,IF($G$3="すべての作業","&lt;&gt;",$G$3)),0)
)
/IF($G$5="10aあたり",O$8*10,1)),"")</f>
        <v/>
      </c>
      <c r="P54" s="35" t="str">
        <f>IFERROR(IF(P$7="","",
(
SUMIFS(IF($G$4="作業時間（hh:mm）",中間処理!$G:$G,中間処理!$I:$I),中間処理!$E:$E,P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54,中間処理!$B:$B,"予定",中間処理!$C:$C,"&gt;="&amp;$G$1,中間処理!$C:$C,"&lt;="&amp;$G$2,中間処理!$D:$D,IF($G$3="すべての作業","&lt;&gt;",$G$3)),0)
)
/IF($G$5="10aあたり",P$8*10,1)),"")</f>
        <v/>
      </c>
      <c r="Q54" s="35" t="str">
        <f>IFERROR(IF(Q$7="","",
(
SUMIFS(IF($G$4="作業時間（hh:mm）",中間処理!$G:$G,中間処理!$I:$I),中間処理!$E:$E,Q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54,中間処理!$B:$B,"予定",中間処理!$C:$C,"&gt;="&amp;$G$1,中間処理!$C:$C,"&lt;="&amp;$G$2,中間処理!$D:$D,IF($G$3="すべての作業","&lt;&gt;",$G$3)),0)
)
/IF($G$5="10aあたり",Q$8*10,1)),"")</f>
        <v/>
      </c>
      <c r="R54" s="35" t="str">
        <f>IFERROR(IF(R$7="","",
(
SUMIFS(IF($G$4="作業時間（hh:mm）",中間処理!$G:$G,中間処理!$I:$I),中間処理!$E:$E,R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54,中間処理!$B:$B,"予定",中間処理!$C:$C,"&gt;="&amp;$G$1,中間処理!$C:$C,"&lt;="&amp;$G$2,中間処理!$D:$D,IF($G$3="すべての作業","&lt;&gt;",$G$3)),0)
)
/IF($G$5="10aあたり",R$8*10,1)),"")</f>
        <v/>
      </c>
      <c r="S54" s="35" t="str">
        <f>IFERROR(IF(S$7="","",
(
SUMIFS(IF($G$4="作業時間（hh:mm）",中間処理!$G:$G,中間処理!$I:$I),中間処理!$E:$E,S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54,中間処理!$B:$B,"予定",中間処理!$C:$C,"&gt;="&amp;$G$1,中間処理!$C:$C,"&lt;="&amp;$G$2,中間処理!$D:$D,IF($G$3="すべての作業","&lt;&gt;",$G$3)),0)
)
/IF($G$5="10aあたり",S$8*10,1)),"")</f>
        <v/>
      </c>
      <c r="T54" s="35" t="str">
        <f>IFERROR(IF(T$7="","",
(
SUMIFS(IF($G$4="作業時間（hh:mm）",中間処理!$G:$G,中間処理!$I:$I),中間処理!$E:$E,T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54,中間処理!$B:$B,"予定",中間処理!$C:$C,"&gt;="&amp;$G$1,中間処理!$C:$C,"&lt;="&amp;$G$2,中間処理!$D:$D,IF($G$3="すべての作業","&lt;&gt;",$G$3)),0)
)
/IF($G$5="10aあたり",T$8*10,1)),"")</f>
        <v/>
      </c>
      <c r="U54" s="35" t="str">
        <f>IFERROR(IF(U$7="","",
(
SUMIFS(IF($G$4="作業時間（hh:mm）",中間処理!$G:$G,中間処理!$I:$I),中間処理!$E:$E,U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54,中間処理!$B:$B,"予定",中間処理!$C:$C,"&gt;="&amp;$G$1,中間処理!$C:$C,"&lt;="&amp;$G$2,中間処理!$D:$D,IF($G$3="すべての作業","&lt;&gt;",$G$3)),0)
)
/IF($G$5="10aあたり",U$8*10,1)),"")</f>
        <v/>
      </c>
      <c r="V54" s="35" t="str">
        <f>IFERROR(IF(V$7="","",
(
SUMIFS(IF($G$4="作業時間（hh:mm）",中間処理!$G:$G,中間処理!$I:$I),中間処理!$E:$E,V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54,中間処理!$B:$B,"予定",中間処理!$C:$C,"&gt;="&amp;$G$1,中間処理!$C:$C,"&lt;="&amp;$G$2,中間処理!$D:$D,IF($G$3="すべての作業","&lt;&gt;",$G$3)),0)
)
/IF($G$5="10aあたり",V$8*10,1)),"")</f>
        <v/>
      </c>
      <c r="W54" s="35" t="str">
        <f>IFERROR(IF(W$7="","",
(
SUMIFS(IF($G$4="作業時間（hh:mm）",中間処理!$G:$G,中間処理!$I:$I),中間処理!$E:$E,W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54,中間処理!$B:$B,"予定",中間処理!$C:$C,"&gt;="&amp;$G$1,中間処理!$C:$C,"&lt;="&amp;$G$2,中間処理!$D:$D,IF($G$3="すべての作業","&lt;&gt;",$G$3)),0)
)
/IF($G$5="10aあたり",W$8*10,1)),"")</f>
        <v/>
      </c>
      <c r="X54" s="35" t="str">
        <f>IFERROR(IF(X$7="","",
(
SUMIFS(IF($G$4="作業時間（hh:mm）",中間処理!$G:$G,中間処理!$I:$I),中間処理!$E:$E,X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54,中間処理!$B:$B,"予定",中間処理!$C:$C,"&gt;="&amp;$G$1,中間処理!$C:$C,"&lt;="&amp;$G$2,中間処理!$D:$D,IF($G$3="すべての作業","&lt;&gt;",$G$3)),0)
)
/IF($G$5="10aあたり",X$8*10,1)),"")</f>
        <v/>
      </c>
      <c r="Y54" s="35" t="str">
        <f>IFERROR(IF(Y$7="","",
(
SUMIFS(IF($G$4="作業時間（hh:mm）",中間処理!$G:$G,中間処理!$I:$I),中間処理!$E:$E,Y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54,中間処理!$B:$B,"予定",中間処理!$C:$C,"&gt;="&amp;$G$1,中間処理!$C:$C,"&lt;="&amp;$G$2,中間処理!$D:$D,IF($G$3="すべての作業","&lt;&gt;",$G$3)),0)
)
/IF($G$5="10aあたり",Y$8*10,1)),"")</f>
        <v/>
      </c>
      <c r="Z54" s="35" t="str">
        <f>IFERROR(IF(Z$7="","",
(
SUMIFS(IF($G$4="作業時間（hh:mm）",中間処理!$G:$G,中間処理!$I:$I),中間処理!$E:$E,Z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54,中間処理!$B:$B,"予定",中間処理!$C:$C,"&gt;="&amp;$G$1,中間処理!$C:$C,"&lt;="&amp;$G$2,中間処理!$D:$D,IF($G$3="すべての作業","&lt;&gt;",$G$3)),0)
)
/IF($G$5="10aあたり",Z$8*10,1)),"")</f>
        <v/>
      </c>
      <c r="AA54" s="35" t="str">
        <f>IFERROR(IF(AA$7="","",
(
SUMIFS(IF($G$4="作業時間（hh:mm）",中間処理!$G:$G,中間処理!$I:$I),中間処理!$E:$E,AA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54,中間処理!$B:$B,"予定",中間処理!$C:$C,"&gt;="&amp;$G$1,中間処理!$C:$C,"&lt;="&amp;$G$2,中間処理!$D:$D,IF($G$3="すべての作業","&lt;&gt;",$G$3)),0)
)
/IF($G$5="10aあたり",AA$8*10,1)),"")</f>
        <v/>
      </c>
      <c r="AB54" s="35" t="str">
        <f>IFERROR(IF(AB$7="","",
(
SUMIFS(IF($G$4="作業時間（hh:mm）",中間処理!$G:$G,中間処理!$I:$I),中間処理!$E:$E,AB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54,中間処理!$B:$B,"予定",中間処理!$C:$C,"&gt;="&amp;$G$1,中間処理!$C:$C,"&lt;="&amp;$G$2,中間処理!$D:$D,IF($G$3="すべての作業","&lt;&gt;",$G$3)),0)
)
/IF($G$5="10aあたり",AB$8*10,1)),"")</f>
        <v/>
      </c>
      <c r="AC54" s="35" t="str">
        <f>IFERROR(IF(AC$7="","",
(
SUMIFS(IF($G$4="作業時間（hh:mm）",中間処理!$G:$G,中間処理!$I:$I),中間処理!$E:$E,AC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54,中間処理!$B:$B,"予定",中間処理!$C:$C,"&gt;="&amp;$G$1,中間処理!$C:$C,"&lt;="&amp;$G$2,中間処理!$D:$D,IF($G$3="すべての作業","&lt;&gt;",$G$3)),0)
)
/IF($G$5="10aあたり",AC$8*10,1)),"")</f>
        <v/>
      </c>
      <c r="AD54" s="35" t="str">
        <f>IFERROR(IF(AD$7="","",
(
SUMIFS(IF($G$4="作業時間（hh:mm）",中間処理!$G:$G,中間処理!$I:$I),中間処理!$E:$E,AD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54,中間処理!$B:$B,"予定",中間処理!$C:$C,"&gt;="&amp;$G$1,中間処理!$C:$C,"&lt;="&amp;$G$2,中間処理!$D:$D,IF($G$3="すべての作業","&lt;&gt;",$G$3)),0)
)
/IF($G$5="10aあたり",AD$8*10,1)),"")</f>
        <v/>
      </c>
      <c r="AE54" s="35" t="str">
        <f>IFERROR(IF(AE$7="","",
(
SUMIFS(IF($G$4="作業時間（hh:mm）",中間処理!$G:$G,中間処理!$I:$I),中間処理!$E:$E,AE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54,中間処理!$B:$B,"予定",中間処理!$C:$C,"&gt;="&amp;$G$1,中間処理!$C:$C,"&lt;="&amp;$G$2,中間処理!$D:$D,IF($G$3="すべての作業","&lt;&gt;",$G$3)),0)
)
/IF($G$5="10aあたり",AE$8*10,1)),"")</f>
        <v/>
      </c>
      <c r="AF54" s="35" t="str">
        <f>IFERROR(IF(AF$7="","",
(
SUMIFS(IF($G$4="作業時間（hh:mm）",中間処理!$G:$G,中間処理!$I:$I),中間処理!$E:$E,AF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54,中間処理!$B:$B,"予定",中間処理!$C:$C,"&gt;="&amp;$G$1,中間処理!$C:$C,"&lt;="&amp;$G$2,中間処理!$D:$D,IF($G$3="すべての作業","&lt;&gt;",$G$3)),0)
)
/IF($G$5="10aあたり",AF$8*10,1)),"")</f>
        <v/>
      </c>
      <c r="AG54" s="35" t="str">
        <f>IFERROR(IF(AG$7="","",
(
SUMIFS(IF($G$4="作業時間（hh:mm）",中間処理!$G:$G,中間処理!$I:$I),中間処理!$E:$E,AG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54,中間処理!$B:$B,"予定",中間処理!$C:$C,"&gt;="&amp;$G$1,中間処理!$C:$C,"&lt;="&amp;$G$2,中間処理!$D:$D,IF($G$3="すべての作業","&lt;&gt;",$G$3)),0)
)
/IF($G$5="10aあたり",AG$8*10,1)),"")</f>
        <v/>
      </c>
      <c r="AH54" s="35" t="str">
        <f>IFERROR(IF(AH$7="","",
(
SUMIFS(IF($G$4="作業時間（hh:mm）",中間処理!$G:$G,中間処理!$I:$I),中間処理!$E:$E,AH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54,中間処理!$B:$B,"予定",中間処理!$C:$C,"&gt;="&amp;$G$1,中間処理!$C:$C,"&lt;="&amp;$G$2,中間処理!$D:$D,IF($G$3="すべての作業","&lt;&gt;",$G$3)),0)
)
/IF($G$5="10aあたり",AH$8*10,1)),"")</f>
        <v/>
      </c>
      <c r="AI54" s="35" t="str">
        <f>IFERROR(IF(AI$7="","",
(
SUMIFS(IF($G$4="作業時間（hh:mm）",中間処理!$G:$G,中間処理!$I:$I),中間処理!$E:$E,AI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54,中間処理!$B:$B,"予定",中間処理!$C:$C,"&gt;="&amp;$G$1,中間処理!$C:$C,"&lt;="&amp;$G$2,中間処理!$D:$D,IF($G$3="すべての作業","&lt;&gt;",$G$3)),0)
)
/IF($G$5="10aあたり",AI$8*10,1)),"")</f>
        <v/>
      </c>
      <c r="AJ54" s="35" t="str">
        <f>IFERROR(IF(AJ$7="","",
(
SUMIFS(IF($G$4="作業時間（hh:mm）",中間処理!$G:$G,中間処理!$I:$I),中間処理!$E:$E,AJ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54,中間処理!$B:$B,"予定",中間処理!$C:$C,"&gt;="&amp;$G$1,中間処理!$C:$C,"&lt;="&amp;$G$2,中間処理!$D:$D,IF($G$3="すべての作業","&lt;&gt;",$G$3)),0)
)
/IF($G$5="10aあたり",AJ$8*10,1)),"")</f>
        <v/>
      </c>
      <c r="AK54" s="35" t="str">
        <f>IFERROR(IF(AK$7="","",
(
SUMIFS(IF($G$4="作業時間（hh:mm）",中間処理!$G:$G,中間処理!$I:$I),中間処理!$E:$E,AK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54,中間処理!$B:$B,"予定",中間処理!$C:$C,"&gt;="&amp;$G$1,中間処理!$C:$C,"&lt;="&amp;$G$2,中間処理!$D:$D,IF($G$3="すべての作業","&lt;&gt;",$G$3)),0)
)
/IF($G$5="10aあたり",AK$8*10,1)),"")</f>
        <v/>
      </c>
      <c r="AL54" s="35" t="str">
        <f>IFERROR(IF(AL$7="","",
(
SUMIFS(IF($G$4="作業時間（hh:mm）",中間処理!$G:$G,中間処理!$I:$I),中間処理!$E:$E,AL$7,中間処理!$F:$F,$F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54,中間処理!$B:$B,"予定",中間処理!$C:$C,"&gt;="&amp;$G$1,中間処理!$C:$C,"&lt;="&amp;$G$2,中間処理!$D:$D,IF($G$3="すべての作業","&lt;&gt;",$G$3)),0)
)
/IF($G$5="10aあたり",AL$8*10,1)),"")</f>
        <v/>
      </c>
    </row>
    <row r="55" spans="7:38">
      <c r="G55" s="13"/>
      <c r="H55" s="22" t="str">
        <f>IF(G55="","",
IF(G$4="作業時間（hh:mm）",SUM(I55:AL55),
IF(
COUNTIFS(単価情報!C:C,F55,単価情報!B:B,"作業者",単価情報!K:K,"&gt;="&amp;G$1,単価情報!J:J,"&lt;="&amp;G$2)
+COUNTIFS(単価情報!C:C,F55,単価情報!B:B,"作業者",単価情報!K:K,"",単価情報!J:J,"&lt;="&amp;G$2)=0,
"単価設定なし",SUM(I55:AL55))))</f>
        <v/>
      </c>
      <c r="I55" s="34" t="str">
        <f>IFERROR(IF(I$7="","",
(
SUMIFS(IF($G$4="作業時間（hh:mm）",中間処理!$G:$G,中間処理!$I:$I),中間処理!$E:$E,I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55,中間処理!$B:$B,"予定",中間処理!$C:$C,"&gt;="&amp;$G$1,中間処理!$C:$C,"&lt;="&amp;$G$2,中間処理!$D:$D,IF($G$3="すべての作業","&lt;&gt;",$G$3)),0)
)
/IF($G$5="10aあたり",I$8*10,1)),"")</f>
        <v/>
      </c>
      <c r="J55" s="35" t="str">
        <f>IFERROR(IF(J$7="","",
(
SUMIFS(IF($G$4="作業時間（hh:mm）",中間処理!$G:$G,中間処理!$I:$I),中間処理!$E:$E,J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55,中間処理!$B:$B,"予定",中間処理!$C:$C,"&gt;="&amp;$G$1,中間処理!$C:$C,"&lt;="&amp;$G$2,中間処理!$D:$D,IF($G$3="すべての作業","&lt;&gt;",$G$3)),0)
)
/IF($G$5="10aあたり",J$8*10,1)),"")</f>
        <v/>
      </c>
      <c r="K55" s="35" t="str">
        <f>IFERROR(IF(K$7="","",
(
SUMIFS(IF($G$4="作業時間（hh:mm）",中間処理!$G:$G,中間処理!$I:$I),中間処理!$E:$E,K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55,中間処理!$B:$B,"予定",中間処理!$C:$C,"&gt;="&amp;$G$1,中間処理!$C:$C,"&lt;="&amp;$G$2,中間処理!$D:$D,IF($G$3="すべての作業","&lt;&gt;",$G$3)),0)
)
/IF($G$5="10aあたり",K$8*10,1)),"")</f>
        <v/>
      </c>
      <c r="L55" s="35" t="str">
        <f>IFERROR(IF(L$7="","",
(
SUMIFS(IF($G$4="作業時間（hh:mm）",中間処理!$G:$G,中間処理!$I:$I),中間処理!$E:$E,L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55,中間処理!$B:$B,"予定",中間処理!$C:$C,"&gt;="&amp;$G$1,中間処理!$C:$C,"&lt;="&amp;$G$2,中間処理!$D:$D,IF($G$3="すべての作業","&lt;&gt;",$G$3)),0)
)
/IF($G$5="10aあたり",L$8*10,1)),"")</f>
        <v/>
      </c>
      <c r="M55" s="35" t="str">
        <f>IFERROR(IF(M$7="","",
(
SUMIFS(IF($G$4="作業時間（hh:mm）",中間処理!$G:$G,中間処理!$I:$I),中間処理!$E:$E,M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55,中間処理!$B:$B,"予定",中間処理!$C:$C,"&gt;="&amp;$G$1,中間処理!$C:$C,"&lt;="&amp;$G$2,中間処理!$D:$D,IF($G$3="すべての作業","&lt;&gt;",$G$3)),0)
)
/IF($G$5="10aあたり",M$8*10,1)),"")</f>
        <v/>
      </c>
      <c r="N55" s="35" t="str">
        <f>IFERROR(IF(N$7="","",
(
SUMIFS(IF($G$4="作業時間（hh:mm）",中間処理!$G:$G,中間処理!$I:$I),中間処理!$E:$E,N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55,中間処理!$B:$B,"予定",中間処理!$C:$C,"&gt;="&amp;$G$1,中間処理!$C:$C,"&lt;="&amp;$G$2,中間処理!$D:$D,IF($G$3="すべての作業","&lt;&gt;",$G$3)),0)
)
/IF($G$5="10aあたり",N$8*10,1)),"")</f>
        <v/>
      </c>
      <c r="O55" s="35" t="str">
        <f>IFERROR(IF(O$7="","",
(
SUMIFS(IF($G$4="作業時間（hh:mm）",中間処理!$G:$G,中間処理!$I:$I),中間処理!$E:$E,O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55,中間処理!$B:$B,"予定",中間処理!$C:$C,"&gt;="&amp;$G$1,中間処理!$C:$C,"&lt;="&amp;$G$2,中間処理!$D:$D,IF($G$3="すべての作業","&lt;&gt;",$G$3)),0)
)
/IF($G$5="10aあたり",O$8*10,1)),"")</f>
        <v/>
      </c>
      <c r="P55" s="35" t="str">
        <f>IFERROR(IF(P$7="","",
(
SUMIFS(IF($G$4="作業時間（hh:mm）",中間処理!$G:$G,中間処理!$I:$I),中間処理!$E:$E,P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55,中間処理!$B:$B,"予定",中間処理!$C:$C,"&gt;="&amp;$G$1,中間処理!$C:$C,"&lt;="&amp;$G$2,中間処理!$D:$D,IF($G$3="すべての作業","&lt;&gt;",$G$3)),0)
)
/IF($G$5="10aあたり",P$8*10,1)),"")</f>
        <v/>
      </c>
      <c r="Q55" s="35" t="str">
        <f>IFERROR(IF(Q$7="","",
(
SUMIFS(IF($G$4="作業時間（hh:mm）",中間処理!$G:$G,中間処理!$I:$I),中間処理!$E:$E,Q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55,中間処理!$B:$B,"予定",中間処理!$C:$C,"&gt;="&amp;$G$1,中間処理!$C:$C,"&lt;="&amp;$G$2,中間処理!$D:$D,IF($G$3="すべての作業","&lt;&gt;",$G$3)),0)
)
/IF($G$5="10aあたり",Q$8*10,1)),"")</f>
        <v/>
      </c>
      <c r="R55" s="35" t="str">
        <f>IFERROR(IF(R$7="","",
(
SUMIFS(IF($G$4="作業時間（hh:mm）",中間処理!$G:$G,中間処理!$I:$I),中間処理!$E:$E,R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55,中間処理!$B:$B,"予定",中間処理!$C:$C,"&gt;="&amp;$G$1,中間処理!$C:$C,"&lt;="&amp;$G$2,中間処理!$D:$D,IF($G$3="すべての作業","&lt;&gt;",$G$3)),0)
)
/IF($G$5="10aあたり",R$8*10,1)),"")</f>
        <v/>
      </c>
      <c r="S55" s="35" t="str">
        <f>IFERROR(IF(S$7="","",
(
SUMIFS(IF($G$4="作業時間（hh:mm）",中間処理!$G:$G,中間処理!$I:$I),中間処理!$E:$E,S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55,中間処理!$B:$B,"予定",中間処理!$C:$C,"&gt;="&amp;$G$1,中間処理!$C:$C,"&lt;="&amp;$G$2,中間処理!$D:$D,IF($G$3="すべての作業","&lt;&gt;",$G$3)),0)
)
/IF($G$5="10aあたり",S$8*10,1)),"")</f>
        <v/>
      </c>
      <c r="T55" s="35" t="str">
        <f>IFERROR(IF(T$7="","",
(
SUMIFS(IF($G$4="作業時間（hh:mm）",中間処理!$G:$G,中間処理!$I:$I),中間処理!$E:$E,T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55,中間処理!$B:$B,"予定",中間処理!$C:$C,"&gt;="&amp;$G$1,中間処理!$C:$C,"&lt;="&amp;$G$2,中間処理!$D:$D,IF($G$3="すべての作業","&lt;&gt;",$G$3)),0)
)
/IF($G$5="10aあたり",T$8*10,1)),"")</f>
        <v/>
      </c>
      <c r="U55" s="35" t="str">
        <f>IFERROR(IF(U$7="","",
(
SUMIFS(IF($G$4="作業時間（hh:mm）",中間処理!$G:$G,中間処理!$I:$I),中間処理!$E:$E,U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55,中間処理!$B:$B,"予定",中間処理!$C:$C,"&gt;="&amp;$G$1,中間処理!$C:$C,"&lt;="&amp;$G$2,中間処理!$D:$D,IF($G$3="すべての作業","&lt;&gt;",$G$3)),0)
)
/IF($G$5="10aあたり",U$8*10,1)),"")</f>
        <v/>
      </c>
      <c r="V55" s="35" t="str">
        <f>IFERROR(IF(V$7="","",
(
SUMIFS(IF($G$4="作業時間（hh:mm）",中間処理!$G:$G,中間処理!$I:$I),中間処理!$E:$E,V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55,中間処理!$B:$B,"予定",中間処理!$C:$C,"&gt;="&amp;$G$1,中間処理!$C:$C,"&lt;="&amp;$G$2,中間処理!$D:$D,IF($G$3="すべての作業","&lt;&gt;",$G$3)),0)
)
/IF($G$5="10aあたり",V$8*10,1)),"")</f>
        <v/>
      </c>
      <c r="W55" s="35" t="str">
        <f>IFERROR(IF(W$7="","",
(
SUMIFS(IF($G$4="作業時間（hh:mm）",中間処理!$G:$G,中間処理!$I:$I),中間処理!$E:$E,W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55,中間処理!$B:$B,"予定",中間処理!$C:$C,"&gt;="&amp;$G$1,中間処理!$C:$C,"&lt;="&amp;$G$2,中間処理!$D:$D,IF($G$3="すべての作業","&lt;&gt;",$G$3)),0)
)
/IF($G$5="10aあたり",W$8*10,1)),"")</f>
        <v/>
      </c>
      <c r="X55" s="35" t="str">
        <f>IFERROR(IF(X$7="","",
(
SUMIFS(IF($G$4="作業時間（hh:mm）",中間処理!$G:$G,中間処理!$I:$I),中間処理!$E:$E,X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55,中間処理!$B:$B,"予定",中間処理!$C:$C,"&gt;="&amp;$G$1,中間処理!$C:$C,"&lt;="&amp;$G$2,中間処理!$D:$D,IF($G$3="すべての作業","&lt;&gt;",$G$3)),0)
)
/IF($G$5="10aあたり",X$8*10,1)),"")</f>
        <v/>
      </c>
      <c r="Y55" s="35" t="str">
        <f>IFERROR(IF(Y$7="","",
(
SUMIFS(IF($G$4="作業時間（hh:mm）",中間処理!$G:$G,中間処理!$I:$I),中間処理!$E:$E,Y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55,中間処理!$B:$B,"予定",中間処理!$C:$C,"&gt;="&amp;$G$1,中間処理!$C:$C,"&lt;="&amp;$G$2,中間処理!$D:$D,IF($G$3="すべての作業","&lt;&gt;",$G$3)),0)
)
/IF($G$5="10aあたり",Y$8*10,1)),"")</f>
        <v/>
      </c>
      <c r="Z55" s="35" t="str">
        <f>IFERROR(IF(Z$7="","",
(
SUMIFS(IF($G$4="作業時間（hh:mm）",中間処理!$G:$G,中間処理!$I:$I),中間処理!$E:$E,Z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55,中間処理!$B:$B,"予定",中間処理!$C:$C,"&gt;="&amp;$G$1,中間処理!$C:$C,"&lt;="&amp;$G$2,中間処理!$D:$D,IF($G$3="すべての作業","&lt;&gt;",$G$3)),0)
)
/IF($G$5="10aあたり",Z$8*10,1)),"")</f>
        <v/>
      </c>
      <c r="AA55" s="35" t="str">
        <f>IFERROR(IF(AA$7="","",
(
SUMIFS(IF($G$4="作業時間（hh:mm）",中間処理!$G:$G,中間処理!$I:$I),中間処理!$E:$E,AA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55,中間処理!$B:$B,"予定",中間処理!$C:$C,"&gt;="&amp;$G$1,中間処理!$C:$C,"&lt;="&amp;$G$2,中間処理!$D:$D,IF($G$3="すべての作業","&lt;&gt;",$G$3)),0)
)
/IF($G$5="10aあたり",AA$8*10,1)),"")</f>
        <v/>
      </c>
      <c r="AB55" s="35" t="str">
        <f>IFERROR(IF(AB$7="","",
(
SUMIFS(IF($G$4="作業時間（hh:mm）",中間処理!$G:$G,中間処理!$I:$I),中間処理!$E:$E,AB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55,中間処理!$B:$B,"予定",中間処理!$C:$C,"&gt;="&amp;$G$1,中間処理!$C:$C,"&lt;="&amp;$G$2,中間処理!$D:$D,IF($G$3="すべての作業","&lt;&gt;",$G$3)),0)
)
/IF($G$5="10aあたり",AB$8*10,1)),"")</f>
        <v/>
      </c>
      <c r="AC55" s="35" t="str">
        <f>IFERROR(IF(AC$7="","",
(
SUMIFS(IF($G$4="作業時間（hh:mm）",中間処理!$G:$G,中間処理!$I:$I),中間処理!$E:$E,AC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55,中間処理!$B:$B,"予定",中間処理!$C:$C,"&gt;="&amp;$G$1,中間処理!$C:$C,"&lt;="&amp;$G$2,中間処理!$D:$D,IF($G$3="すべての作業","&lt;&gt;",$G$3)),0)
)
/IF($G$5="10aあたり",AC$8*10,1)),"")</f>
        <v/>
      </c>
      <c r="AD55" s="35" t="str">
        <f>IFERROR(IF(AD$7="","",
(
SUMIFS(IF($G$4="作業時間（hh:mm）",中間処理!$G:$G,中間処理!$I:$I),中間処理!$E:$E,AD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55,中間処理!$B:$B,"予定",中間処理!$C:$C,"&gt;="&amp;$G$1,中間処理!$C:$C,"&lt;="&amp;$G$2,中間処理!$D:$D,IF($G$3="すべての作業","&lt;&gt;",$G$3)),0)
)
/IF($G$5="10aあたり",AD$8*10,1)),"")</f>
        <v/>
      </c>
      <c r="AE55" s="35" t="str">
        <f>IFERROR(IF(AE$7="","",
(
SUMIFS(IF($G$4="作業時間（hh:mm）",中間処理!$G:$G,中間処理!$I:$I),中間処理!$E:$E,AE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55,中間処理!$B:$B,"予定",中間処理!$C:$C,"&gt;="&amp;$G$1,中間処理!$C:$C,"&lt;="&amp;$G$2,中間処理!$D:$D,IF($G$3="すべての作業","&lt;&gt;",$G$3)),0)
)
/IF($G$5="10aあたり",AE$8*10,1)),"")</f>
        <v/>
      </c>
      <c r="AF55" s="35" t="str">
        <f>IFERROR(IF(AF$7="","",
(
SUMIFS(IF($G$4="作業時間（hh:mm）",中間処理!$G:$G,中間処理!$I:$I),中間処理!$E:$E,AF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55,中間処理!$B:$B,"予定",中間処理!$C:$C,"&gt;="&amp;$G$1,中間処理!$C:$C,"&lt;="&amp;$G$2,中間処理!$D:$D,IF($G$3="すべての作業","&lt;&gt;",$G$3)),0)
)
/IF($G$5="10aあたり",AF$8*10,1)),"")</f>
        <v/>
      </c>
      <c r="AG55" s="35" t="str">
        <f>IFERROR(IF(AG$7="","",
(
SUMIFS(IF($G$4="作業時間（hh:mm）",中間処理!$G:$G,中間処理!$I:$I),中間処理!$E:$E,AG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55,中間処理!$B:$B,"予定",中間処理!$C:$C,"&gt;="&amp;$G$1,中間処理!$C:$C,"&lt;="&amp;$G$2,中間処理!$D:$D,IF($G$3="すべての作業","&lt;&gt;",$G$3)),0)
)
/IF($G$5="10aあたり",AG$8*10,1)),"")</f>
        <v/>
      </c>
      <c r="AH55" s="35" t="str">
        <f>IFERROR(IF(AH$7="","",
(
SUMIFS(IF($G$4="作業時間（hh:mm）",中間処理!$G:$G,中間処理!$I:$I),中間処理!$E:$E,AH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55,中間処理!$B:$B,"予定",中間処理!$C:$C,"&gt;="&amp;$G$1,中間処理!$C:$C,"&lt;="&amp;$G$2,中間処理!$D:$D,IF($G$3="すべての作業","&lt;&gt;",$G$3)),0)
)
/IF($G$5="10aあたり",AH$8*10,1)),"")</f>
        <v/>
      </c>
      <c r="AI55" s="35" t="str">
        <f>IFERROR(IF(AI$7="","",
(
SUMIFS(IF($G$4="作業時間（hh:mm）",中間処理!$G:$G,中間処理!$I:$I),中間処理!$E:$E,AI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55,中間処理!$B:$B,"予定",中間処理!$C:$C,"&gt;="&amp;$G$1,中間処理!$C:$C,"&lt;="&amp;$G$2,中間処理!$D:$D,IF($G$3="すべての作業","&lt;&gt;",$G$3)),0)
)
/IF($G$5="10aあたり",AI$8*10,1)),"")</f>
        <v/>
      </c>
      <c r="AJ55" s="35" t="str">
        <f>IFERROR(IF(AJ$7="","",
(
SUMIFS(IF($G$4="作業時間（hh:mm）",中間処理!$G:$G,中間処理!$I:$I),中間処理!$E:$E,AJ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55,中間処理!$B:$B,"予定",中間処理!$C:$C,"&gt;="&amp;$G$1,中間処理!$C:$C,"&lt;="&amp;$G$2,中間処理!$D:$D,IF($G$3="すべての作業","&lt;&gt;",$G$3)),0)
)
/IF($G$5="10aあたり",AJ$8*10,1)),"")</f>
        <v/>
      </c>
      <c r="AK55" s="35" t="str">
        <f>IFERROR(IF(AK$7="","",
(
SUMIFS(IF($G$4="作業時間（hh:mm）",中間処理!$G:$G,中間処理!$I:$I),中間処理!$E:$E,AK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55,中間処理!$B:$B,"予定",中間処理!$C:$C,"&gt;="&amp;$G$1,中間処理!$C:$C,"&lt;="&amp;$G$2,中間処理!$D:$D,IF($G$3="すべての作業","&lt;&gt;",$G$3)),0)
)
/IF($G$5="10aあたり",AK$8*10,1)),"")</f>
        <v/>
      </c>
      <c r="AL55" s="35" t="str">
        <f>IFERROR(IF(AL$7="","",
(
SUMIFS(IF($G$4="作業時間（hh:mm）",中間処理!$G:$G,中間処理!$I:$I),中間処理!$E:$E,AL$7,中間処理!$F:$F,$F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55,中間処理!$B:$B,"予定",中間処理!$C:$C,"&gt;="&amp;$G$1,中間処理!$C:$C,"&lt;="&amp;$G$2,中間処理!$D:$D,IF($G$3="すべての作業","&lt;&gt;",$G$3)),0)
)
/IF($G$5="10aあたり",AL$8*10,1)),"")</f>
        <v/>
      </c>
    </row>
    <row r="56" spans="7:38">
      <c r="G56" s="13"/>
      <c r="H56" s="22" t="str">
        <f>IF(G56="","",
IF(G$4="作業時間（hh:mm）",SUM(I56:AL56),
IF(
COUNTIFS(単価情報!C:C,F56,単価情報!B:B,"作業者",単価情報!K:K,"&gt;="&amp;G$1,単価情報!J:J,"&lt;="&amp;G$2)
+COUNTIFS(単価情報!C:C,F56,単価情報!B:B,"作業者",単価情報!K:K,"",単価情報!J:J,"&lt;="&amp;G$2)=0,
"単価設定なし",SUM(I56:AL56))))</f>
        <v/>
      </c>
      <c r="I56" s="34" t="str">
        <f>IFERROR(IF(I$7="","",
(
SUMIFS(IF($G$4="作業時間（hh:mm）",中間処理!$G:$G,中間処理!$I:$I),中間処理!$E:$E,I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56,中間処理!$B:$B,"予定",中間処理!$C:$C,"&gt;="&amp;$G$1,中間処理!$C:$C,"&lt;="&amp;$G$2,中間処理!$D:$D,IF($G$3="すべての作業","&lt;&gt;",$G$3)),0)
)
/IF($G$5="10aあたり",I$8*10,1)),"")</f>
        <v/>
      </c>
      <c r="J56" s="35" t="str">
        <f>IFERROR(IF(J$7="","",
(
SUMIFS(IF($G$4="作業時間（hh:mm）",中間処理!$G:$G,中間処理!$I:$I),中間処理!$E:$E,J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56,中間処理!$B:$B,"予定",中間処理!$C:$C,"&gt;="&amp;$G$1,中間処理!$C:$C,"&lt;="&amp;$G$2,中間処理!$D:$D,IF($G$3="すべての作業","&lt;&gt;",$G$3)),0)
)
/IF($G$5="10aあたり",J$8*10,1)),"")</f>
        <v/>
      </c>
      <c r="K56" s="35" t="str">
        <f>IFERROR(IF(K$7="","",
(
SUMIFS(IF($G$4="作業時間（hh:mm）",中間処理!$G:$G,中間処理!$I:$I),中間処理!$E:$E,K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56,中間処理!$B:$B,"予定",中間処理!$C:$C,"&gt;="&amp;$G$1,中間処理!$C:$C,"&lt;="&amp;$G$2,中間処理!$D:$D,IF($G$3="すべての作業","&lt;&gt;",$G$3)),0)
)
/IF($G$5="10aあたり",K$8*10,1)),"")</f>
        <v/>
      </c>
      <c r="L56" s="35" t="str">
        <f>IFERROR(IF(L$7="","",
(
SUMIFS(IF($G$4="作業時間（hh:mm）",中間処理!$G:$G,中間処理!$I:$I),中間処理!$E:$E,L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56,中間処理!$B:$B,"予定",中間処理!$C:$C,"&gt;="&amp;$G$1,中間処理!$C:$C,"&lt;="&amp;$G$2,中間処理!$D:$D,IF($G$3="すべての作業","&lt;&gt;",$G$3)),0)
)
/IF($G$5="10aあたり",L$8*10,1)),"")</f>
        <v/>
      </c>
      <c r="M56" s="35" t="str">
        <f>IFERROR(IF(M$7="","",
(
SUMIFS(IF($G$4="作業時間（hh:mm）",中間処理!$G:$G,中間処理!$I:$I),中間処理!$E:$E,M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56,中間処理!$B:$B,"予定",中間処理!$C:$C,"&gt;="&amp;$G$1,中間処理!$C:$C,"&lt;="&amp;$G$2,中間処理!$D:$D,IF($G$3="すべての作業","&lt;&gt;",$G$3)),0)
)
/IF($G$5="10aあたり",M$8*10,1)),"")</f>
        <v/>
      </c>
      <c r="N56" s="35" t="str">
        <f>IFERROR(IF(N$7="","",
(
SUMIFS(IF($G$4="作業時間（hh:mm）",中間処理!$G:$G,中間処理!$I:$I),中間処理!$E:$E,N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56,中間処理!$B:$B,"予定",中間処理!$C:$C,"&gt;="&amp;$G$1,中間処理!$C:$C,"&lt;="&amp;$G$2,中間処理!$D:$D,IF($G$3="すべての作業","&lt;&gt;",$G$3)),0)
)
/IF($G$5="10aあたり",N$8*10,1)),"")</f>
        <v/>
      </c>
      <c r="O56" s="35" t="str">
        <f>IFERROR(IF(O$7="","",
(
SUMIFS(IF($G$4="作業時間（hh:mm）",中間処理!$G:$G,中間処理!$I:$I),中間処理!$E:$E,O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56,中間処理!$B:$B,"予定",中間処理!$C:$C,"&gt;="&amp;$G$1,中間処理!$C:$C,"&lt;="&amp;$G$2,中間処理!$D:$D,IF($G$3="すべての作業","&lt;&gt;",$G$3)),0)
)
/IF($G$5="10aあたり",O$8*10,1)),"")</f>
        <v/>
      </c>
      <c r="P56" s="35" t="str">
        <f>IFERROR(IF(P$7="","",
(
SUMIFS(IF($G$4="作業時間（hh:mm）",中間処理!$G:$G,中間処理!$I:$I),中間処理!$E:$E,P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56,中間処理!$B:$B,"予定",中間処理!$C:$C,"&gt;="&amp;$G$1,中間処理!$C:$C,"&lt;="&amp;$G$2,中間処理!$D:$D,IF($G$3="すべての作業","&lt;&gt;",$G$3)),0)
)
/IF($G$5="10aあたり",P$8*10,1)),"")</f>
        <v/>
      </c>
      <c r="Q56" s="35" t="str">
        <f>IFERROR(IF(Q$7="","",
(
SUMIFS(IF($G$4="作業時間（hh:mm）",中間処理!$G:$G,中間処理!$I:$I),中間処理!$E:$E,Q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56,中間処理!$B:$B,"予定",中間処理!$C:$C,"&gt;="&amp;$G$1,中間処理!$C:$C,"&lt;="&amp;$G$2,中間処理!$D:$D,IF($G$3="すべての作業","&lt;&gt;",$G$3)),0)
)
/IF($G$5="10aあたり",Q$8*10,1)),"")</f>
        <v/>
      </c>
      <c r="R56" s="35" t="str">
        <f>IFERROR(IF(R$7="","",
(
SUMIFS(IF($G$4="作業時間（hh:mm）",中間処理!$G:$G,中間処理!$I:$I),中間処理!$E:$E,R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56,中間処理!$B:$B,"予定",中間処理!$C:$C,"&gt;="&amp;$G$1,中間処理!$C:$C,"&lt;="&amp;$G$2,中間処理!$D:$D,IF($G$3="すべての作業","&lt;&gt;",$G$3)),0)
)
/IF($G$5="10aあたり",R$8*10,1)),"")</f>
        <v/>
      </c>
      <c r="S56" s="35" t="str">
        <f>IFERROR(IF(S$7="","",
(
SUMIFS(IF($G$4="作業時間（hh:mm）",中間処理!$G:$G,中間処理!$I:$I),中間処理!$E:$E,S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56,中間処理!$B:$B,"予定",中間処理!$C:$C,"&gt;="&amp;$G$1,中間処理!$C:$C,"&lt;="&amp;$G$2,中間処理!$D:$D,IF($G$3="すべての作業","&lt;&gt;",$G$3)),0)
)
/IF($G$5="10aあたり",S$8*10,1)),"")</f>
        <v/>
      </c>
      <c r="T56" s="35" t="str">
        <f>IFERROR(IF(T$7="","",
(
SUMIFS(IF($G$4="作業時間（hh:mm）",中間処理!$G:$G,中間処理!$I:$I),中間処理!$E:$E,T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56,中間処理!$B:$B,"予定",中間処理!$C:$C,"&gt;="&amp;$G$1,中間処理!$C:$C,"&lt;="&amp;$G$2,中間処理!$D:$D,IF($G$3="すべての作業","&lt;&gt;",$G$3)),0)
)
/IF($G$5="10aあたり",T$8*10,1)),"")</f>
        <v/>
      </c>
      <c r="U56" s="35" t="str">
        <f>IFERROR(IF(U$7="","",
(
SUMIFS(IF($G$4="作業時間（hh:mm）",中間処理!$G:$G,中間処理!$I:$I),中間処理!$E:$E,U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56,中間処理!$B:$B,"予定",中間処理!$C:$C,"&gt;="&amp;$G$1,中間処理!$C:$C,"&lt;="&amp;$G$2,中間処理!$D:$D,IF($G$3="すべての作業","&lt;&gt;",$G$3)),0)
)
/IF($G$5="10aあたり",U$8*10,1)),"")</f>
        <v/>
      </c>
      <c r="V56" s="35" t="str">
        <f>IFERROR(IF(V$7="","",
(
SUMIFS(IF($G$4="作業時間（hh:mm）",中間処理!$G:$G,中間処理!$I:$I),中間処理!$E:$E,V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56,中間処理!$B:$B,"予定",中間処理!$C:$C,"&gt;="&amp;$G$1,中間処理!$C:$C,"&lt;="&amp;$G$2,中間処理!$D:$D,IF($G$3="すべての作業","&lt;&gt;",$G$3)),0)
)
/IF($G$5="10aあたり",V$8*10,1)),"")</f>
        <v/>
      </c>
      <c r="W56" s="35" t="str">
        <f>IFERROR(IF(W$7="","",
(
SUMIFS(IF($G$4="作業時間（hh:mm）",中間処理!$G:$G,中間処理!$I:$I),中間処理!$E:$E,W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56,中間処理!$B:$B,"予定",中間処理!$C:$C,"&gt;="&amp;$G$1,中間処理!$C:$C,"&lt;="&amp;$G$2,中間処理!$D:$D,IF($G$3="すべての作業","&lt;&gt;",$G$3)),0)
)
/IF($G$5="10aあたり",W$8*10,1)),"")</f>
        <v/>
      </c>
      <c r="X56" s="35" t="str">
        <f>IFERROR(IF(X$7="","",
(
SUMIFS(IF($G$4="作業時間（hh:mm）",中間処理!$G:$G,中間処理!$I:$I),中間処理!$E:$E,X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56,中間処理!$B:$B,"予定",中間処理!$C:$C,"&gt;="&amp;$G$1,中間処理!$C:$C,"&lt;="&amp;$G$2,中間処理!$D:$D,IF($G$3="すべての作業","&lt;&gt;",$G$3)),0)
)
/IF($G$5="10aあたり",X$8*10,1)),"")</f>
        <v/>
      </c>
      <c r="Y56" s="35" t="str">
        <f>IFERROR(IF(Y$7="","",
(
SUMIFS(IF($G$4="作業時間（hh:mm）",中間処理!$G:$G,中間処理!$I:$I),中間処理!$E:$E,Y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56,中間処理!$B:$B,"予定",中間処理!$C:$C,"&gt;="&amp;$G$1,中間処理!$C:$C,"&lt;="&amp;$G$2,中間処理!$D:$D,IF($G$3="すべての作業","&lt;&gt;",$G$3)),0)
)
/IF($G$5="10aあたり",Y$8*10,1)),"")</f>
        <v/>
      </c>
      <c r="Z56" s="35" t="str">
        <f>IFERROR(IF(Z$7="","",
(
SUMIFS(IF($G$4="作業時間（hh:mm）",中間処理!$G:$G,中間処理!$I:$I),中間処理!$E:$E,Z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56,中間処理!$B:$B,"予定",中間処理!$C:$C,"&gt;="&amp;$G$1,中間処理!$C:$C,"&lt;="&amp;$G$2,中間処理!$D:$D,IF($G$3="すべての作業","&lt;&gt;",$G$3)),0)
)
/IF($G$5="10aあたり",Z$8*10,1)),"")</f>
        <v/>
      </c>
      <c r="AA56" s="35" t="str">
        <f>IFERROR(IF(AA$7="","",
(
SUMIFS(IF($G$4="作業時間（hh:mm）",中間処理!$G:$G,中間処理!$I:$I),中間処理!$E:$E,AA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56,中間処理!$B:$B,"予定",中間処理!$C:$C,"&gt;="&amp;$G$1,中間処理!$C:$C,"&lt;="&amp;$G$2,中間処理!$D:$D,IF($G$3="すべての作業","&lt;&gt;",$G$3)),0)
)
/IF($G$5="10aあたり",AA$8*10,1)),"")</f>
        <v/>
      </c>
      <c r="AB56" s="35" t="str">
        <f>IFERROR(IF(AB$7="","",
(
SUMIFS(IF($G$4="作業時間（hh:mm）",中間処理!$G:$G,中間処理!$I:$I),中間処理!$E:$E,AB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56,中間処理!$B:$B,"予定",中間処理!$C:$C,"&gt;="&amp;$G$1,中間処理!$C:$C,"&lt;="&amp;$G$2,中間処理!$D:$D,IF($G$3="すべての作業","&lt;&gt;",$G$3)),0)
)
/IF($G$5="10aあたり",AB$8*10,1)),"")</f>
        <v/>
      </c>
      <c r="AC56" s="35" t="str">
        <f>IFERROR(IF(AC$7="","",
(
SUMIFS(IF($G$4="作業時間（hh:mm）",中間処理!$G:$G,中間処理!$I:$I),中間処理!$E:$E,AC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56,中間処理!$B:$B,"予定",中間処理!$C:$C,"&gt;="&amp;$G$1,中間処理!$C:$C,"&lt;="&amp;$G$2,中間処理!$D:$D,IF($G$3="すべての作業","&lt;&gt;",$G$3)),0)
)
/IF($G$5="10aあたり",AC$8*10,1)),"")</f>
        <v/>
      </c>
      <c r="AD56" s="35" t="str">
        <f>IFERROR(IF(AD$7="","",
(
SUMIFS(IF($G$4="作業時間（hh:mm）",中間処理!$G:$G,中間処理!$I:$I),中間処理!$E:$E,AD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56,中間処理!$B:$B,"予定",中間処理!$C:$C,"&gt;="&amp;$G$1,中間処理!$C:$C,"&lt;="&amp;$G$2,中間処理!$D:$D,IF($G$3="すべての作業","&lt;&gt;",$G$3)),0)
)
/IF($G$5="10aあたり",AD$8*10,1)),"")</f>
        <v/>
      </c>
      <c r="AE56" s="35" t="str">
        <f>IFERROR(IF(AE$7="","",
(
SUMIFS(IF($G$4="作業時間（hh:mm）",中間処理!$G:$G,中間処理!$I:$I),中間処理!$E:$E,AE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56,中間処理!$B:$B,"予定",中間処理!$C:$C,"&gt;="&amp;$G$1,中間処理!$C:$C,"&lt;="&amp;$G$2,中間処理!$D:$D,IF($G$3="すべての作業","&lt;&gt;",$G$3)),0)
)
/IF($G$5="10aあたり",AE$8*10,1)),"")</f>
        <v/>
      </c>
      <c r="AF56" s="35" t="str">
        <f>IFERROR(IF(AF$7="","",
(
SUMIFS(IF($G$4="作業時間（hh:mm）",中間処理!$G:$G,中間処理!$I:$I),中間処理!$E:$E,AF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56,中間処理!$B:$B,"予定",中間処理!$C:$C,"&gt;="&amp;$G$1,中間処理!$C:$C,"&lt;="&amp;$G$2,中間処理!$D:$D,IF($G$3="すべての作業","&lt;&gt;",$G$3)),0)
)
/IF($G$5="10aあたり",AF$8*10,1)),"")</f>
        <v/>
      </c>
      <c r="AG56" s="35" t="str">
        <f>IFERROR(IF(AG$7="","",
(
SUMIFS(IF($G$4="作業時間（hh:mm）",中間処理!$G:$G,中間処理!$I:$I),中間処理!$E:$E,AG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56,中間処理!$B:$B,"予定",中間処理!$C:$C,"&gt;="&amp;$G$1,中間処理!$C:$C,"&lt;="&amp;$G$2,中間処理!$D:$D,IF($G$3="すべての作業","&lt;&gt;",$G$3)),0)
)
/IF($G$5="10aあたり",AG$8*10,1)),"")</f>
        <v/>
      </c>
      <c r="AH56" s="35" t="str">
        <f>IFERROR(IF(AH$7="","",
(
SUMIFS(IF($G$4="作業時間（hh:mm）",中間処理!$G:$G,中間処理!$I:$I),中間処理!$E:$E,AH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56,中間処理!$B:$B,"予定",中間処理!$C:$C,"&gt;="&amp;$G$1,中間処理!$C:$C,"&lt;="&amp;$G$2,中間処理!$D:$D,IF($G$3="すべての作業","&lt;&gt;",$G$3)),0)
)
/IF($G$5="10aあたり",AH$8*10,1)),"")</f>
        <v/>
      </c>
      <c r="AI56" s="35" t="str">
        <f>IFERROR(IF(AI$7="","",
(
SUMIFS(IF($G$4="作業時間（hh:mm）",中間処理!$G:$G,中間処理!$I:$I),中間処理!$E:$E,AI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56,中間処理!$B:$B,"予定",中間処理!$C:$C,"&gt;="&amp;$G$1,中間処理!$C:$C,"&lt;="&amp;$G$2,中間処理!$D:$D,IF($G$3="すべての作業","&lt;&gt;",$G$3)),0)
)
/IF($G$5="10aあたり",AI$8*10,1)),"")</f>
        <v/>
      </c>
      <c r="AJ56" s="35" t="str">
        <f>IFERROR(IF(AJ$7="","",
(
SUMIFS(IF($G$4="作業時間（hh:mm）",中間処理!$G:$G,中間処理!$I:$I),中間処理!$E:$E,AJ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56,中間処理!$B:$B,"予定",中間処理!$C:$C,"&gt;="&amp;$G$1,中間処理!$C:$C,"&lt;="&amp;$G$2,中間処理!$D:$D,IF($G$3="すべての作業","&lt;&gt;",$G$3)),0)
)
/IF($G$5="10aあたり",AJ$8*10,1)),"")</f>
        <v/>
      </c>
      <c r="AK56" s="35" t="str">
        <f>IFERROR(IF(AK$7="","",
(
SUMIFS(IF($G$4="作業時間（hh:mm）",中間処理!$G:$G,中間処理!$I:$I),中間処理!$E:$E,AK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56,中間処理!$B:$B,"予定",中間処理!$C:$C,"&gt;="&amp;$G$1,中間処理!$C:$C,"&lt;="&amp;$G$2,中間処理!$D:$D,IF($G$3="すべての作業","&lt;&gt;",$G$3)),0)
)
/IF($G$5="10aあたり",AK$8*10,1)),"")</f>
        <v/>
      </c>
      <c r="AL56" s="35" t="str">
        <f>IFERROR(IF(AL$7="","",
(
SUMIFS(IF($G$4="作業時間（hh:mm）",中間処理!$G:$G,中間処理!$I:$I),中間処理!$E:$E,AL$7,中間処理!$F:$F,$F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56,中間処理!$B:$B,"予定",中間処理!$C:$C,"&gt;="&amp;$G$1,中間処理!$C:$C,"&lt;="&amp;$G$2,中間処理!$D:$D,IF($G$3="すべての作業","&lt;&gt;",$G$3)),0)
)
/IF($G$5="10aあたり",AL$8*10,1)),"")</f>
        <v/>
      </c>
    </row>
    <row r="57" spans="7:38">
      <c r="G57" s="13"/>
      <c r="H57" s="22" t="str">
        <f>IF(G57="","",
IF(G$4="作業時間（hh:mm）",SUM(I57:AL57),
IF(
COUNTIFS(単価情報!C:C,F57,単価情報!B:B,"作業者",単価情報!K:K,"&gt;="&amp;G$1,単価情報!J:J,"&lt;="&amp;G$2)
+COUNTIFS(単価情報!C:C,F57,単価情報!B:B,"作業者",単価情報!K:K,"",単価情報!J:J,"&lt;="&amp;G$2)=0,
"単価設定なし",SUM(I57:AL57))))</f>
        <v/>
      </c>
      <c r="I57" s="34" t="str">
        <f>IFERROR(IF(I$7="","",
(
SUMIFS(IF($G$4="作業時間（hh:mm）",中間処理!$G:$G,中間処理!$I:$I),中間処理!$E:$E,I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57,中間処理!$B:$B,"予定",中間処理!$C:$C,"&gt;="&amp;$G$1,中間処理!$C:$C,"&lt;="&amp;$G$2,中間処理!$D:$D,IF($G$3="すべての作業","&lt;&gt;",$G$3)),0)
)
/IF($G$5="10aあたり",I$8*10,1)),"")</f>
        <v/>
      </c>
      <c r="J57" s="35" t="str">
        <f>IFERROR(IF(J$7="","",
(
SUMIFS(IF($G$4="作業時間（hh:mm）",中間処理!$G:$G,中間処理!$I:$I),中間処理!$E:$E,J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57,中間処理!$B:$B,"予定",中間処理!$C:$C,"&gt;="&amp;$G$1,中間処理!$C:$C,"&lt;="&amp;$G$2,中間処理!$D:$D,IF($G$3="すべての作業","&lt;&gt;",$G$3)),0)
)
/IF($G$5="10aあたり",J$8*10,1)),"")</f>
        <v/>
      </c>
      <c r="K57" s="35" t="str">
        <f>IFERROR(IF(K$7="","",
(
SUMIFS(IF($G$4="作業時間（hh:mm）",中間処理!$G:$G,中間処理!$I:$I),中間処理!$E:$E,K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57,中間処理!$B:$B,"予定",中間処理!$C:$C,"&gt;="&amp;$G$1,中間処理!$C:$C,"&lt;="&amp;$G$2,中間処理!$D:$D,IF($G$3="すべての作業","&lt;&gt;",$G$3)),0)
)
/IF($G$5="10aあたり",K$8*10,1)),"")</f>
        <v/>
      </c>
      <c r="L57" s="35" t="str">
        <f>IFERROR(IF(L$7="","",
(
SUMIFS(IF($G$4="作業時間（hh:mm）",中間処理!$G:$G,中間処理!$I:$I),中間処理!$E:$E,L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57,中間処理!$B:$B,"予定",中間処理!$C:$C,"&gt;="&amp;$G$1,中間処理!$C:$C,"&lt;="&amp;$G$2,中間処理!$D:$D,IF($G$3="すべての作業","&lt;&gt;",$G$3)),0)
)
/IF($G$5="10aあたり",L$8*10,1)),"")</f>
        <v/>
      </c>
      <c r="M57" s="35" t="str">
        <f>IFERROR(IF(M$7="","",
(
SUMIFS(IF($G$4="作業時間（hh:mm）",中間処理!$G:$G,中間処理!$I:$I),中間処理!$E:$E,M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57,中間処理!$B:$B,"予定",中間処理!$C:$C,"&gt;="&amp;$G$1,中間処理!$C:$C,"&lt;="&amp;$G$2,中間処理!$D:$D,IF($G$3="すべての作業","&lt;&gt;",$G$3)),0)
)
/IF($G$5="10aあたり",M$8*10,1)),"")</f>
        <v/>
      </c>
      <c r="N57" s="35" t="str">
        <f>IFERROR(IF(N$7="","",
(
SUMIFS(IF($G$4="作業時間（hh:mm）",中間処理!$G:$G,中間処理!$I:$I),中間処理!$E:$E,N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57,中間処理!$B:$B,"予定",中間処理!$C:$C,"&gt;="&amp;$G$1,中間処理!$C:$C,"&lt;="&amp;$G$2,中間処理!$D:$D,IF($G$3="すべての作業","&lt;&gt;",$G$3)),0)
)
/IF($G$5="10aあたり",N$8*10,1)),"")</f>
        <v/>
      </c>
      <c r="O57" s="35" t="str">
        <f>IFERROR(IF(O$7="","",
(
SUMIFS(IF($G$4="作業時間（hh:mm）",中間処理!$G:$G,中間処理!$I:$I),中間処理!$E:$E,O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57,中間処理!$B:$B,"予定",中間処理!$C:$C,"&gt;="&amp;$G$1,中間処理!$C:$C,"&lt;="&amp;$G$2,中間処理!$D:$D,IF($G$3="すべての作業","&lt;&gt;",$G$3)),0)
)
/IF($G$5="10aあたり",O$8*10,1)),"")</f>
        <v/>
      </c>
      <c r="P57" s="35" t="str">
        <f>IFERROR(IF(P$7="","",
(
SUMIFS(IF($G$4="作業時間（hh:mm）",中間処理!$G:$G,中間処理!$I:$I),中間処理!$E:$E,P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57,中間処理!$B:$B,"予定",中間処理!$C:$C,"&gt;="&amp;$G$1,中間処理!$C:$C,"&lt;="&amp;$G$2,中間処理!$D:$D,IF($G$3="すべての作業","&lt;&gt;",$G$3)),0)
)
/IF($G$5="10aあたり",P$8*10,1)),"")</f>
        <v/>
      </c>
      <c r="Q57" s="35" t="str">
        <f>IFERROR(IF(Q$7="","",
(
SUMIFS(IF($G$4="作業時間（hh:mm）",中間処理!$G:$G,中間処理!$I:$I),中間処理!$E:$E,Q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57,中間処理!$B:$B,"予定",中間処理!$C:$C,"&gt;="&amp;$G$1,中間処理!$C:$C,"&lt;="&amp;$G$2,中間処理!$D:$D,IF($G$3="すべての作業","&lt;&gt;",$G$3)),0)
)
/IF($G$5="10aあたり",Q$8*10,1)),"")</f>
        <v/>
      </c>
      <c r="R57" s="35" t="str">
        <f>IFERROR(IF(R$7="","",
(
SUMIFS(IF($G$4="作業時間（hh:mm）",中間処理!$G:$G,中間処理!$I:$I),中間処理!$E:$E,R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57,中間処理!$B:$B,"予定",中間処理!$C:$C,"&gt;="&amp;$G$1,中間処理!$C:$C,"&lt;="&amp;$G$2,中間処理!$D:$D,IF($G$3="すべての作業","&lt;&gt;",$G$3)),0)
)
/IF($G$5="10aあたり",R$8*10,1)),"")</f>
        <v/>
      </c>
      <c r="S57" s="35" t="str">
        <f>IFERROR(IF(S$7="","",
(
SUMIFS(IF($G$4="作業時間（hh:mm）",中間処理!$G:$G,中間処理!$I:$I),中間処理!$E:$E,S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57,中間処理!$B:$B,"予定",中間処理!$C:$C,"&gt;="&amp;$G$1,中間処理!$C:$C,"&lt;="&amp;$G$2,中間処理!$D:$D,IF($G$3="すべての作業","&lt;&gt;",$G$3)),0)
)
/IF($G$5="10aあたり",S$8*10,1)),"")</f>
        <v/>
      </c>
      <c r="T57" s="35" t="str">
        <f>IFERROR(IF(T$7="","",
(
SUMIFS(IF($G$4="作業時間（hh:mm）",中間処理!$G:$G,中間処理!$I:$I),中間処理!$E:$E,T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57,中間処理!$B:$B,"予定",中間処理!$C:$C,"&gt;="&amp;$G$1,中間処理!$C:$C,"&lt;="&amp;$G$2,中間処理!$D:$D,IF($G$3="すべての作業","&lt;&gt;",$G$3)),0)
)
/IF($G$5="10aあたり",T$8*10,1)),"")</f>
        <v/>
      </c>
      <c r="U57" s="35" t="str">
        <f>IFERROR(IF(U$7="","",
(
SUMIFS(IF($G$4="作業時間（hh:mm）",中間処理!$G:$G,中間処理!$I:$I),中間処理!$E:$E,U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57,中間処理!$B:$B,"予定",中間処理!$C:$C,"&gt;="&amp;$G$1,中間処理!$C:$C,"&lt;="&amp;$G$2,中間処理!$D:$D,IF($G$3="すべての作業","&lt;&gt;",$G$3)),0)
)
/IF($G$5="10aあたり",U$8*10,1)),"")</f>
        <v/>
      </c>
      <c r="V57" s="35" t="str">
        <f>IFERROR(IF(V$7="","",
(
SUMIFS(IF($G$4="作業時間（hh:mm）",中間処理!$G:$G,中間処理!$I:$I),中間処理!$E:$E,V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57,中間処理!$B:$B,"予定",中間処理!$C:$C,"&gt;="&amp;$G$1,中間処理!$C:$C,"&lt;="&amp;$G$2,中間処理!$D:$D,IF($G$3="すべての作業","&lt;&gt;",$G$3)),0)
)
/IF($G$5="10aあたり",V$8*10,1)),"")</f>
        <v/>
      </c>
      <c r="W57" s="35" t="str">
        <f>IFERROR(IF(W$7="","",
(
SUMIFS(IF($G$4="作業時間（hh:mm）",中間処理!$G:$G,中間処理!$I:$I),中間処理!$E:$E,W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57,中間処理!$B:$B,"予定",中間処理!$C:$C,"&gt;="&amp;$G$1,中間処理!$C:$C,"&lt;="&amp;$G$2,中間処理!$D:$D,IF($G$3="すべての作業","&lt;&gt;",$G$3)),0)
)
/IF($G$5="10aあたり",W$8*10,1)),"")</f>
        <v/>
      </c>
      <c r="X57" s="35" t="str">
        <f>IFERROR(IF(X$7="","",
(
SUMIFS(IF($G$4="作業時間（hh:mm）",中間処理!$G:$G,中間処理!$I:$I),中間処理!$E:$E,X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57,中間処理!$B:$B,"予定",中間処理!$C:$C,"&gt;="&amp;$G$1,中間処理!$C:$C,"&lt;="&amp;$G$2,中間処理!$D:$D,IF($G$3="すべての作業","&lt;&gt;",$G$3)),0)
)
/IF($G$5="10aあたり",X$8*10,1)),"")</f>
        <v/>
      </c>
      <c r="Y57" s="35" t="str">
        <f>IFERROR(IF(Y$7="","",
(
SUMIFS(IF($G$4="作業時間（hh:mm）",中間処理!$G:$G,中間処理!$I:$I),中間処理!$E:$E,Y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57,中間処理!$B:$B,"予定",中間処理!$C:$C,"&gt;="&amp;$G$1,中間処理!$C:$C,"&lt;="&amp;$G$2,中間処理!$D:$D,IF($G$3="すべての作業","&lt;&gt;",$G$3)),0)
)
/IF($G$5="10aあたり",Y$8*10,1)),"")</f>
        <v/>
      </c>
      <c r="Z57" s="35" t="str">
        <f>IFERROR(IF(Z$7="","",
(
SUMIFS(IF($G$4="作業時間（hh:mm）",中間処理!$G:$G,中間処理!$I:$I),中間処理!$E:$E,Z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57,中間処理!$B:$B,"予定",中間処理!$C:$C,"&gt;="&amp;$G$1,中間処理!$C:$C,"&lt;="&amp;$G$2,中間処理!$D:$D,IF($G$3="すべての作業","&lt;&gt;",$G$3)),0)
)
/IF($G$5="10aあたり",Z$8*10,1)),"")</f>
        <v/>
      </c>
      <c r="AA57" s="35" t="str">
        <f>IFERROR(IF(AA$7="","",
(
SUMIFS(IF($G$4="作業時間（hh:mm）",中間処理!$G:$G,中間処理!$I:$I),中間処理!$E:$E,AA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57,中間処理!$B:$B,"予定",中間処理!$C:$C,"&gt;="&amp;$G$1,中間処理!$C:$C,"&lt;="&amp;$G$2,中間処理!$D:$D,IF($G$3="すべての作業","&lt;&gt;",$G$3)),0)
)
/IF($G$5="10aあたり",AA$8*10,1)),"")</f>
        <v/>
      </c>
      <c r="AB57" s="35" t="str">
        <f>IFERROR(IF(AB$7="","",
(
SUMIFS(IF($G$4="作業時間（hh:mm）",中間処理!$G:$G,中間処理!$I:$I),中間処理!$E:$E,AB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57,中間処理!$B:$B,"予定",中間処理!$C:$C,"&gt;="&amp;$G$1,中間処理!$C:$C,"&lt;="&amp;$G$2,中間処理!$D:$D,IF($G$3="すべての作業","&lt;&gt;",$G$3)),0)
)
/IF($G$5="10aあたり",AB$8*10,1)),"")</f>
        <v/>
      </c>
      <c r="AC57" s="35" t="str">
        <f>IFERROR(IF(AC$7="","",
(
SUMIFS(IF($G$4="作業時間（hh:mm）",中間処理!$G:$G,中間処理!$I:$I),中間処理!$E:$E,AC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57,中間処理!$B:$B,"予定",中間処理!$C:$C,"&gt;="&amp;$G$1,中間処理!$C:$C,"&lt;="&amp;$G$2,中間処理!$D:$D,IF($G$3="すべての作業","&lt;&gt;",$G$3)),0)
)
/IF($G$5="10aあたり",AC$8*10,1)),"")</f>
        <v/>
      </c>
      <c r="AD57" s="35" t="str">
        <f>IFERROR(IF(AD$7="","",
(
SUMIFS(IF($G$4="作業時間（hh:mm）",中間処理!$G:$G,中間処理!$I:$I),中間処理!$E:$E,AD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57,中間処理!$B:$B,"予定",中間処理!$C:$C,"&gt;="&amp;$G$1,中間処理!$C:$C,"&lt;="&amp;$G$2,中間処理!$D:$D,IF($G$3="すべての作業","&lt;&gt;",$G$3)),0)
)
/IF($G$5="10aあたり",AD$8*10,1)),"")</f>
        <v/>
      </c>
      <c r="AE57" s="35" t="str">
        <f>IFERROR(IF(AE$7="","",
(
SUMIFS(IF($G$4="作業時間（hh:mm）",中間処理!$G:$G,中間処理!$I:$I),中間処理!$E:$E,AE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57,中間処理!$B:$B,"予定",中間処理!$C:$C,"&gt;="&amp;$G$1,中間処理!$C:$C,"&lt;="&amp;$G$2,中間処理!$D:$D,IF($G$3="すべての作業","&lt;&gt;",$G$3)),0)
)
/IF($G$5="10aあたり",AE$8*10,1)),"")</f>
        <v/>
      </c>
      <c r="AF57" s="35" t="str">
        <f>IFERROR(IF(AF$7="","",
(
SUMIFS(IF($G$4="作業時間（hh:mm）",中間処理!$G:$G,中間処理!$I:$I),中間処理!$E:$E,AF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57,中間処理!$B:$B,"予定",中間処理!$C:$C,"&gt;="&amp;$G$1,中間処理!$C:$C,"&lt;="&amp;$G$2,中間処理!$D:$D,IF($G$3="すべての作業","&lt;&gt;",$G$3)),0)
)
/IF($G$5="10aあたり",AF$8*10,1)),"")</f>
        <v/>
      </c>
      <c r="AG57" s="35" t="str">
        <f>IFERROR(IF(AG$7="","",
(
SUMIFS(IF($G$4="作業時間（hh:mm）",中間処理!$G:$G,中間処理!$I:$I),中間処理!$E:$E,AG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57,中間処理!$B:$B,"予定",中間処理!$C:$C,"&gt;="&amp;$G$1,中間処理!$C:$C,"&lt;="&amp;$G$2,中間処理!$D:$D,IF($G$3="すべての作業","&lt;&gt;",$G$3)),0)
)
/IF($G$5="10aあたり",AG$8*10,1)),"")</f>
        <v/>
      </c>
      <c r="AH57" s="35" t="str">
        <f>IFERROR(IF(AH$7="","",
(
SUMIFS(IF($G$4="作業時間（hh:mm）",中間処理!$G:$G,中間処理!$I:$I),中間処理!$E:$E,AH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57,中間処理!$B:$B,"予定",中間処理!$C:$C,"&gt;="&amp;$G$1,中間処理!$C:$C,"&lt;="&amp;$G$2,中間処理!$D:$D,IF($G$3="すべての作業","&lt;&gt;",$G$3)),0)
)
/IF($G$5="10aあたり",AH$8*10,1)),"")</f>
        <v/>
      </c>
      <c r="AI57" s="35" t="str">
        <f>IFERROR(IF(AI$7="","",
(
SUMIFS(IF($G$4="作業時間（hh:mm）",中間処理!$G:$G,中間処理!$I:$I),中間処理!$E:$E,AI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57,中間処理!$B:$B,"予定",中間処理!$C:$C,"&gt;="&amp;$G$1,中間処理!$C:$C,"&lt;="&amp;$G$2,中間処理!$D:$D,IF($G$3="すべての作業","&lt;&gt;",$G$3)),0)
)
/IF($G$5="10aあたり",AI$8*10,1)),"")</f>
        <v/>
      </c>
      <c r="AJ57" s="35" t="str">
        <f>IFERROR(IF(AJ$7="","",
(
SUMIFS(IF($G$4="作業時間（hh:mm）",中間処理!$G:$G,中間処理!$I:$I),中間処理!$E:$E,AJ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57,中間処理!$B:$B,"予定",中間処理!$C:$C,"&gt;="&amp;$G$1,中間処理!$C:$C,"&lt;="&amp;$G$2,中間処理!$D:$D,IF($G$3="すべての作業","&lt;&gt;",$G$3)),0)
)
/IF($G$5="10aあたり",AJ$8*10,1)),"")</f>
        <v/>
      </c>
      <c r="AK57" s="35" t="str">
        <f>IFERROR(IF(AK$7="","",
(
SUMIFS(IF($G$4="作業時間（hh:mm）",中間処理!$G:$G,中間処理!$I:$I),中間処理!$E:$E,AK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57,中間処理!$B:$B,"予定",中間処理!$C:$C,"&gt;="&amp;$G$1,中間処理!$C:$C,"&lt;="&amp;$G$2,中間処理!$D:$D,IF($G$3="すべての作業","&lt;&gt;",$G$3)),0)
)
/IF($G$5="10aあたり",AK$8*10,1)),"")</f>
        <v/>
      </c>
      <c r="AL57" s="35" t="str">
        <f>IFERROR(IF(AL$7="","",
(
SUMIFS(IF($G$4="作業時間（hh:mm）",中間処理!$G:$G,中間処理!$I:$I),中間処理!$E:$E,AL$7,中間処理!$F:$F,$F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57,中間処理!$B:$B,"予定",中間処理!$C:$C,"&gt;="&amp;$G$1,中間処理!$C:$C,"&lt;="&amp;$G$2,中間処理!$D:$D,IF($G$3="すべての作業","&lt;&gt;",$G$3)),0)
)
/IF($G$5="10aあたり",AL$8*10,1)),"")</f>
        <v/>
      </c>
    </row>
    <row r="58" spans="7:38">
      <c r="G58" s="13"/>
      <c r="H58" s="22" t="str">
        <f>IF(G58="","",
IF(G$4="作業時間（hh:mm）",SUM(I58:AL58),
IF(
COUNTIFS(単価情報!C:C,F58,単価情報!B:B,"作業者",単価情報!K:K,"&gt;="&amp;G$1,単価情報!J:J,"&lt;="&amp;G$2)
+COUNTIFS(単価情報!C:C,F58,単価情報!B:B,"作業者",単価情報!K:K,"",単価情報!J:J,"&lt;="&amp;G$2)=0,
"単価設定なし",SUM(I58:AL58))))</f>
        <v/>
      </c>
      <c r="I58" s="34" t="str">
        <f>IFERROR(IF(I$7="","",
(
SUMIFS(IF($G$4="作業時間（hh:mm）",中間処理!$G:$G,中間処理!$I:$I),中間処理!$E:$E,I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58,中間処理!$B:$B,"予定",中間処理!$C:$C,"&gt;="&amp;$G$1,中間処理!$C:$C,"&lt;="&amp;$G$2,中間処理!$D:$D,IF($G$3="すべての作業","&lt;&gt;",$G$3)),0)
)
/IF($G$5="10aあたり",I$8*10,1)),"")</f>
        <v/>
      </c>
      <c r="J58" s="35" t="str">
        <f>IFERROR(IF(J$7="","",
(
SUMIFS(IF($G$4="作業時間（hh:mm）",中間処理!$G:$G,中間処理!$I:$I),中間処理!$E:$E,J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58,中間処理!$B:$B,"予定",中間処理!$C:$C,"&gt;="&amp;$G$1,中間処理!$C:$C,"&lt;="&amp;$G$2,中間処理!$D:$D,IF($G$3="すべての作業","&lt;&gt;",$G$3)),0)
)
/IF($G$5="10aあたり",J$8*10,1)),"")</f>
        <v/>
      </c>
      <c r="K58" s="35" t="str">
        <f>IFERROR(IF(K$7="","",
(
SUMIFS(IF($G$4="作業時間（hh:mm）",中間処理!$G:$G,中間処理!$I:$I),中間処理!$E:$E,K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58,中間処理!$B:$B,"予定",中間処理!$C:$C,"&gt;="&amp;$G$1,中間処理!$C:$C,"&lt;="&amp;$G$2,中間処理!$D:$D,IF($G$3="すべての作業","&lt;&gt;",$G$3)),0)
)
/IF($G$5="10aあたり",K$8*10,1)),"")</f>
        <v/>
      </c>
      <c r="L58" s="35" t="str">
        <f>IFERROR(IF(L$7="","",
(
SUMIFS(IF($G$4="作業時間（hh:mm）",中間処理!$G:$G,中間処理!$I:$I),中間処理!$E:$E,L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58,中間処理!$B:$B,"予定",中間処理!$C:$C,"&gt;="&amp;$G$1,中間処理!$C:$C,"&lt;="&amp;$G$2,中間処理!$D:$D,IF($G$3="すべての作業","&lt;&gt;",$G$3)),0)
)
/IF($G$5="10aあたり",L$8*10,1)),"")</f>
        <v/>
      </c>
      <c r="M58" s="35" t="str">
        <f>IFERROR(IF(M$7="","",
(
SUMIFS(IF($G$4="作業時間（hh:mm）",中間処理!$G:$G,中間処理!$I:$I),中間処理!$E:$E,M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58,中間処理!$B:$B,"予定",中間処理!$C:$C,"&gt;="&amp;$G$1,中間処理!$C:$C,"&lt;="&amp;$G$2,中間処理!$D:$D,IF($G$3="すべての作業","&lt;&gt;",$G$3)),0)
)
/IF($G$5="10aあたり",M$8*10,1)),"")</f>
        <v/>
      </c>
      <c r="N58" s="35" t="str">
        <f>IFERROR(IF(N$7="","",
(
SUMIFS(IF($G$4="作業時間（hh:mm）",中間処理!$G:$G,中間処理!$I:$I),中間処理!$E:$E,N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58,中間処理!$B:$B,"予定",中間処理!$C:$C,"&gt;="&amp;$G$1,中間処理!$C:$C,"&lt;="&amp;$G$2,中間処理!$D:$D,IF($G$3="すべての作業","&lt;&gt;",$G$3)),0)
)
/IF($G$5="10aあたり",N$8*10,1)),"")</f>
        <v/>
      </c>
      <c r="O58" s="35" t="str">
        <f>IFERROR(IF(O$7="","",
(
SUMIFS(IF($G$4="作業時間（hh:mm）",中間処理!$G:$G,中間処理!$I:$I),中間処理!$E:$E,O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58,中間処理!$B:$B,"予定",中間処理!$C:$C,"&gt;="&amp;$G$1,中間処理!$C:$C,"&lt;="&amp;$G$2,中間処理!$D:$D,IF($G$3="すべての作業","&lt;&gt;",$G$3)),0)
)
/IF($G$5="10aあたり",O$8*10,1)),"")</f>
        <v/>
      </c>
      <c r="P58" s="35" t="str">
        <f>IFERROR(IF(P$7="","",
(
SUMIFS(IF($G$4="作業時間（hh:mm）",中間処理!$G:$G,中間処理!$I:$I),中間処理!$E:$E,P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58,中間処理!$B:$B,"予定",中間処理!$C:$C,"&gt;="&amp;$G$1,中間処理!$C:$C,"&lt;="&amp;$G$2,中間処理!$D:$D,IF($G$3="すべての作業","&lt;&gt;",$G$3)),0)
)
/IF($G$5="10aあたり",P$8*10,1)),"")</f>
        <v/>
      </c>
      <c r="Q58" s="35" t="str">
        <f>IFERROR(IF(Q$7="","",
(
SUMIFS(IF($G$4="作業時間（hh:mm）",中間処理!$G:$G,中間処理!$I:$I),中間処理!$E:$E,Q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58,中間処理!$B:$B,"予定",中間処理!$C:$C,"&gt;="&amp;$G$1,中間処理!$C:$C,"&lt;="&amp;$G$2,中間処理!$D:$D,IF($G$3="すべての作業","&lt;&gt;",$G$3)),0)
)
/IF($G$5="10aあたり",Q$8*10,1)),"")</f>
        <v/>
      </c>
      <c r="R58" s="35" t="str">
        <f>IFERROR(IF(R$7="","",
(
SUMIFS(IF($G$4="作業時間（hh:mm）",中間処理!$G:$G,中間処理!$I:$I),中間処理!$E:$E,R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58,中間処理!$B:$B,"予定",中間処理!$C:$C,"&gt;="&amp;$G$1,中間処理!$C:$C,"&lt;="&amp;$G$2,中間処理!$D:$D,IF($G$3="すべての作業","&lt;&gt;",$G$3)),0)
)
/IF($G$5="10aあたり",R$8*10,1)),"")</f>
        <v/>
      </c>
      <c r="S58" s="35" t="str">
        <f>IFERROR(IF(S$7="","",
(
SUMIFS(IF($G$4="作業時間（hh:mm）",中間処理!$G:$G,中間処理!$I:$I),中間処理!$E:$E,S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58,中間処理!$B:$B,"予定",中間処理!$C:$C,"&gt;="&amp;$G$1,中間処理!$C:$C,"&lt;="&amp;$G$2,中間処理!$D:$D,IF($G$3="すべての作業","&lt;&gt;",$G$3)),0)
)
/IF($G$5="10aあたり",S$8*10,1)),"")</f>
        <v/>
      </c>
      <c r="T58" s="35" t="str">
        <f>IFERROR(IF(T$7="","",
(
SUMIFS(IF($G$4="作業時間（hh:mm）",中間処理!$G:$G,中間処理!$I:$I),中間処理!$E:$E,T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58,中間処理!$B:$B,"予定",中間処理!$C:$C,"&gt;="&amp;$G$1,中間処理!$C:$C,"&lt;="&amp;$G$2,中間処理!$D:$D,IF($G$3="すべての作業","&lt;&gt;",$G$3)),0)
)
/IF($G$5="10aあたり",T$8*10,1)),"")</f>
        <v/>
      </c>
      <c r="U58" s="35" t="str">
        <f>IFERROR(IF(U$7="","",
(
SUMIFS(IF($G$4="作業時間（hh:mm）",中間処理!$G:$G,中間処理!$I:$I),中間処理!$E:$E,U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58,中間処理!$B:$B,"予定",中間処理!$C:$C,"&gt;="&amp;$G$1,中間処理!$C:$C,"&lt;="&amp;$G$2,中間処理!$D:$D,IF($G$3="すべての作業","&lt;&gt;",$G$3)),0)
)
/IF($G$5="10aあたり",U$8*10,1)),"")</f>
        <v/>
      </c>
      <c r="V58" s="35" t="str">
        <f>IFERROR(IF(V$7="","",
(
SUMIFS(IF($G$4="作業時間（hh:mm）",中間処理!$G:$G,中間処理!$I:$I),中間処理!$E:$E,V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58,中間処理!$B:$B,"予定",中間処理!$C:$C,"&gt;="&amp;$G$1,中間処理!$C:$C,"&lt;="&amp;$G$2,中間処理!$D:$D,IF($G$3="すべての作業","&lt;&gt;",$G$3)),0)
)
/IF($G$5="10aあたり",V$8*10,1)),"")</f>
        <v/>
      </c>
      <c r="W58" s="35" t="str">
        <f>IFERROR(IF(W$7="","",
(
SUMIFS(IF($G$4="作業時間（hh:mm）",中間処理!$G:$G,中間処理!$I:$I),中間処理!$E:$E,W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58,中間処理!$B:$B,"予定",中間処理!$C:$C,"&gt;="&amp;$G$1,中間処理!$C:$C,"&lt;="&amp;$G$2,中間処理!$D:$D,IF($G$3="すべての作業","&lt;&gt;",$G$3)),0)
)
/IF($G$5="10aあたり",W$8*10,1)),"")</f>
        <v/>
      </c>
      <c r="X58" s="35" t="str">
        <f>IFERROR(IF(X$7="","",
(
SUMIFS(IF($G$4="作業時間（hh:mm）",中間処理!$G:$G,中間処理!$I:$I),中間処理!$E:$E,X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58,中間処理!$B:$B,"予定",中間処理!$C:$C,"&gt;="&amp;$G$1,中間処理!$C:$C,"&lt;="&amp;$G$2,中間処理!$D:$D,IF($G$3="すべての作業","&lt;&gt;",$G$3)),0)
)
/IF($G$5="10aあたり",X$8*10,1)),"")</f>
        <v/>
      </c>
      <c r="Y58" s="35" t="str">
        <f>IFERROR(IF(Y$7="","",
(
SUMIFS(IF($G$4="作業時間（hh:mm）",中間処理!$G:$G,中間処理!$I:$I),中間処理!$E:$E,Y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58,中間処理!$B:$B,"予定",中間処理!$C:$C,"&gt;="&amp;$G$1,中間処理!$C:$C,"&lt;="&amp;$G$2,中間処理!$D:$D,IF($G$3="すべての作業","&lt;&gt;",$G$3)),0)
)
/IF($G$5="10aあたり",Y$8*10,1)),"")</f>
        <v/>
      </c>
      <c r="Z58" s="35" t="str">
        <f>IFERROR(IF(Z$7="","",
(
SUMIFS(IF($G$4="作業時間（hh:mm）",中間処理!$G:$G,中間処理!$I:$I),中間処理!$E:$E,Z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58,中間処理!$B:$B,"予定",中間処理!$C:$C,"&gt;="&amp;$G$1,中間処理!$C:$C,"&lt;="&amp;$G$2,中間処理!$D:$D,IF($G$3="すべての作業","&lt;&gt;",$G$3)),0)
)
/IF($G$5="10aあたり",Z$8*10,1)),"")</f>
        <v/>
      </c>
      <c r="AA58" s="35" t="str">
        <f>IFERROR(IF(AA$7="","",
(
SUMIFS(IF($G$4="作業時間（hh:mm）",中間処理!$G:$G,中間処理!$I:$I),中間処理!$E:$E,AA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58,中間処理!$B:$B,"予定",中間処理!$C:$C,"&gt;="&amp;$G$1,中間処理!$C:$C,"&lt;="&amp;$G$2,中間処理!$D:$D,IF($G$3="すべての作業","&lt;&gt;",$G$3)),0)
)
/IF($G$5="10aあたり",AA$8*10,1)),"")</f>
        <v/>
      </c>
      <c r="AB58" s="35" t="str">
        <f>IFERROR(IF(AB$7="","",
(
SUMIFS(IF($G$4="作業時間（hh:mm）",中間処理!$G:$G,中間処理!$I:$I),中間処理!$E:$E,AB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58,中間処理!$B:$B,"予定",中間処理!$C:$C,"&gt;="&amp;$G$1,中間処理!$C:$C,"&lt;="&amp;$G$2,中間処理!$D:$D,IF($G$3="すべての作業","&lt;&gt;",$G$3)),0)
)
/IF($G$5="10aあたり",AB$8*10,1)),"")</f>
        <v/>
      </c>
      <c r="AC58" s="35" t="str">
        <f>IFERROR(IF(AC$7="","",
(
SUMIFS(IF($G$4="作業時間（hh:mm）",中間処理!$G:$G,中間処理!$I:$I),中間処理!$E:$E,AC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58,中間処理!$B:$B,"予定",中間処理!$C:$C,"&gt;="&amp;$G$1,中間処理!$C:$C,"&lt;="&amp;$G$2,中間処理!$D:$D,IF($G$3="すべての作業","&lt;&gt;",$G$3)),0)
)
/IF($G$5="10aあたり",AC$8*10,1)),"")</f>
        <v/>
      </c>
      <c r="AD58" s="35" t="str">
        <f>IFERROR(IF(AD$7="","",
(
SUMIFS(IF($G$4="作業時間（hh:mm）",中間処理!$G:$G,中間処理!$I:$I),中間処理!$E:$E,AD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58,中間処理!$B:$B,"予定",中間処理!$C:$C,"&gt;="&amp;$G$1,中間処理!$C:$C,"&lt;="&amp;$G$2,中間処理!$D:$D,IF($G$3="すべての作業","&lt;&gt;",$G$3)),0)
)
/IF($G$5="10aあたり",AD$8*10,1)),"")</f>
        <v/>
      </c>
      <c r="AE58" s="35" t="str">
        <f>IFERROR(IF(AE$7="","",
(
SUMIFS(IF($G$4="作業時間（hh:mm）",中間処理!$G:$G,中間処理!$I:$I),中間処理!$E:$E,AE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58,中間処理!$B:$B,"予定",中間処理!$C:$C,"&gt;="&amp;$G$1,中間処理!$C:$C,"&lt;="&amp;$G$2,中間処理!$D:$D,IF($G$3="すべての作業","&lt;&gt;",$G$3)),0)
)
/IF($G$5="10aあたり",AE$8*10,1)),"")</f>
        <v/>
      </c>
      <c r="AF58" s="35" t="str">
        <f>IFERROR(IF(AF$7="","",
(
SUMIFS(IF($G$4="作業時間（hh:mm）",中間処理!$G:$G,中間処理!$I:$I),中間処理!$E:$E,AF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58,中間処理!$B:$B,"予定",中間処理!$C:$C,"&gt;="&amp;$G$1,中間処理!$C:$C,"&lt;="&amp;$G$2,中間処理!$D:$D,IF($G$3="すべての作業","&lt;&gt;",$G$3)),0)
)
/IF($G$5="10aあたり",AF$8*10,1)),"")</f>
        <v/>
      </c>
      <c r="AG58" s="35" t="str">
        <f>IFERROR(IF(AG$7="","",
(
SUMIFS(IF($G$4="作業時間（hh:mm）",中間処理!$G:$G,中間処理!$I:$I),中間処理!$E:$E,AG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58,中間処理!$B:$B,"予定",中間処理!$C:$C,"&gt;="&amp;$G$1,中間処理!$C:$C,"&lt;="&amp;$G$2,中間処理!$D:$D,IF($G$3="すべての作業","&lt;&gt;",$G$3)),0)
)
/IF($G$5="10aあたり",AG$8*10,1)),"")</f>
        <v/>
      </c>
      <c r="AH58" s="35" t="str">
        <f>IFERROR(IF(AH$7="","",
(
SUMIFS(IF($G$4="作業時間（hh:mm）",中間処理!$G:$G,中間処理!$I:$I),中間処理!$E:$E,AH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58,中間処理!$B:$B,"予定",中間処理!$C:$C,"&gt;="&amp;$G$1,中間処理!$C:$C,"&lt;="&amp;$G$2,中間処理!$D:$D,IF($G$3="すべての作業","&lt;&gt;",$G$3)),0)
)
/IF($G$5="10aあたり",AH$8*10,1)),"")</f>
        <v/>
      </c>
      <c r="AI58" s="35" t="str">
        <f>IFERROR(IF(AI$7="","",
(
SUMIFS(IF($G$4="作業時間（hh:mm）",中間処理!$G:$G,中間処理!$I:$I),中間処理!$E:$E,AI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58,中間処理!$B:$B,"予定",中間処理!$C:$C,"&gt;="&amp;$G$1,中間処理!$C:$C,"&lt;="&amp;$G$2,中間処理!$D:$D,IF($G$3="すべての作業","&lt;&gt;",$G$3)),0)
)
/IF($G$5="10aあたり",AI$8*10,1)),"")</f>
        <v/>
      </c>
      <c r="AJ58" s="35" t="str">
        <f>IFERROR(IF(AJ$7="","",
(
SUMIFS(IF($G$4="作業時間（hh:mm）",中間処理!$G:$G,中間処理!$I:$I),中間処理!$E:$E,AJ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58,中間処理!$B:$B,"予定",中間処理!$C:$C,"&gt;="&amp;$G$1,中間処理!$C:$C,"&lt;="&amp;$G$2,中間処理!$D:$D,IF($G$3="すべての作業","&lt;&gt;",$G$3)),0)
)
/IF($G$5="10aあたり",AJ$8*10,1)),"")</f>
        <v/>
      </c>
      <c r="AK58" s="35" t="str">
        <f>IFERROR(IF(AK$7="","",
(
SUMIFS(IF($G$4="作業時間（hh:mm）",中間処理!$G:$G,中間処理!$I:$I),中間処理!$E:$E,AK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58,中間処理!$B:$B,"予定",中間処理!$C:$C,"&gt;="&amp;$G$1,中間処理!$C:$C,"&lt;="&amp;$G$2,中間処理!$D:$D,IF($G$3="すべての作業","&lt;&gt;",$G$3)),0)
)
/IF($G$5="10aあたり",AK$8*10,1)),"")</f>
        <v/>
      </c>
      <c r="AL58" s="35" t="str">
        <f>IFERROR(IF(AL$7="","",
(
SUMIFS(IF($G$4="作業時間（hh:mm）",中間処理!$G:$G,中間処理!$I:$I),中間処理!$E:$E,AL$7,中間処理!$F:$F,$F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58,中間処理!$B:$B,"予定",中間処理!$C:$C,"&gt;="&amp;$G$1,中間処理!$C:$C,"&lt;="&amp;$G$2,中間処理!$D:$D,IF($G$3="すべての作業","&lt;&gt;",$G$3)),0)
)
/IF($G$5="10aあたり",AL$8*10,1)),"")</f>
        <v/>
      </c>
    </row>
    <row r="59" spans="7:38">
      <c r="G59" s="13"/>
      <c r="H59" s="22" t="str">
        <f>IF(G59="","",
IF(G$4="作業時間（hh:mm）",SUM(I59:AL59),
IF(
COUNTIFS(単価情報!C:C,F59,単価情報!B:B,"作業者",単価情報!K:K,"&gt;="&amp;G$1,単価情報!J:J,"&lt;="&amp;G$2)
+COUNTIFS(単価情報!C:C,F59,単価情報!B:B,"作業者",単価情報!K:K,"",単価情報!J:J,"&lt;="&amp;G$2)=0,
"単価設定なし",SUM(I59:AL59))))</f>
        <v/>
      </c>
      <c r="I59" s="34" t="str">
        <f>IFERROR(IF(I$7="","",
(
SUMIFS(IF($G$4="作業時間（hh:mm）",中間処理!$G:$G,中間処理!$I:$I),中間処理!$E:$E,I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59,中間処理!$B:$B,"予定",中間処理!$C:$C,"&gt;="&amp;$G$1,中間処理!$C:$C,"&lt;="&amp;$G$2,中間処理!$D:$D,IF($G$3="すべての作業","&lt;&gt;",$G$3)),0)
)
/IF($G$5="10aあたり",I$8*10,1)),"")</f>
        <v/>
      </c>
      <c r="J59" s="35" t="str">
        <f>IFERROR(IF(J$7="","",
(
SUMIFS(IF($G$4="作業時間（hh:mm）",中間処理!$G:$G,中間処理!$I:$I),中間処理!$E:$E,J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59,中間処理!$B:$B,"予定",中間処理!$C:$C,"&gt;="&amp;$G$1,中間処理!$C:$C,"&lt;="&amp;$G$2,中間処理!$D:$D,IF($G$3="すべての作業","&lt;&gt;",$G$3)),0)
)
/IF($G$5="10aあたり",J$8*10,1)),"")</f>
        <v/>
      </c>
      <c r="K59" s="35" t="str">
        <f>IFERROR(IF(K$7="","",
(
SUMIFS(IF($G$4="作業時間（hh:mm）",中間処理!$G:$G,中間処理!$I:$I),中間処理!$E:$E,K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59,中間処理!$B:$B,"予定",中間処理!$C:$C,"&gt;="&amp;$G$1,中間処理!$C:$C,"&lt;="&amp;$G$2,中間処理!$D:$D,IF($G$3="すべての作業","&lt;&gt;",$G$3)),0)
)
/IF($G$5="10aあたり",K$8*10,1)),"")</f>
        <v/>
      </c>
      <c r="L59" s="35" t="str">
        <f>IFERROR(IF(L$7="","",
(
SUMIFS(IF($G$4="作業時間（hh:mm）",中間処理!$G:$G,中間処理!$I:$I),中間処理!$E:$E,L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59,中間処理!$B:$B,"予定",中間処理!$C:$C,"&gt;="&amp;$G$1,中間処理!$C:$C,"&lt;="&amp;$G$2,中間処理!$D:$D,IF($G$3="すべての作業","&lt;&gt;",$G$3)),0)
)
/IF($G$5="10aあたり",L$8*10,1)),"")</f>
        <v/>
      </c>
      <c r="M59" s="35" t="str">
        <f>IFERROR(IF(M$7="","",
(
SUMIFS(IF($G$4="作業時間（hh:mm）",中間処理!$G:$G,中間処理!$I:$I),中間処理!$E:$E,M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59,中間処理!$B:$B,"予定",中間処理!$C:$C,"&gt;="&amp;$G$1,中間処理!$C:$C,"&lt;="&amp;$G$2,中間処理!$D:$D,IF($G$3="すべての作業","&lt;&gt;",$G$3)),0)
)
/IF($G$5="10aあたり",M$8*10,1)),"")</f>
        <v/>
      </c>
      <c r="N59" s="35" t="str">
        <f>IFERROR(IF(N$7="","",
(
SUMIFS(IF($G$4="作業時間（hh:mm）",中間処理!$G:$G,中間処理!$I:$I),中間処理!$E:$E,N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59,中間処理!$B:$B,"予定",中間処理!$C:$C,"&gt;="&amp;$G$1,中間処理!$C:$C,"&lt;="&amp;$G$2,中間処理!$D:$D,IF($G$3="すべての作業","&lt;&gt;",$G$3)),0)
)
/IF($G$5="10aあたり",N$8*10,1)),"")</f>
        <v/>
      </c>
      <c r="O59" s="35" t="str">
        <f>IFERROR(IF(O$7="","",
(
SUMIFS(IF($G$4="作業時間（hh:mm）",中間処理!$G:$G,中間処理!$I:$I),中間処理!$E:$E,O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59,中間処理!$B:$B,"予定",中間処理!$C:$C,"&gt;="&amp;$G$1,中間処理!$C:$C,"&lt;="&amp;$G$2,中間処理!$D:$D,IF($G$3="すべての作業","&lt;&gt;",$G$3)),0)
)
/IF($G$5="10aあたり",O$8*10,1)),"")</f>
        <v/>
      </c>
      <c r="P59" s="35" t="str">
        <f>IFERROR(IF(P$7="","",
(
SUMIFS(IF($G$4="作業時間（hh:mm）",中間処理!$G:$G,中間処理!$I:$I),中間処理!$E:$E,P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59,中間処理!$B:$B,"予定",中間処理!$C:$C,"&gt;="&amp;$G$1,中間処理!$C:$C,"&lt;="&amp;$G$2,中間処理!$D:$D,IF($G$3="すべての作業","&lt;&gt;",$G$3)),0)
)
/IF($G$5="10aあたり",P$8*10,1)),"")</f>
        <v/>
      </c>
      <c r="Q59" s="35" t="str">
        <f>IFERROR(IF(Q$7="","",
(
SUMIFS(IF($G$4="作業時間（hh:mm）",中間処理!$G:$G,中間処理!$I:$I),中間処理!$E:$E,Q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59,中間処理!$B:$B,"予定",中間処理!$C:$C,"&gt;="&amp;$G$1,中間処理!$C:$C,"&lt;="&amp;$G$2,中間処理!$D:$D,IF($G$3="すべての作業","&lt;&gt;",$G$3)),0)
)
/IF($G$5="10aあたり",Q$8*10,1)),"")</f>
        <v/>
      </c>
      <c r="R59" s="35" t="str">
        <f>IFERROR(IF(R$7="","",
(
SUMIFS(IF($G$4="作業時間（hh:mm）",中間処理!$G:$G,中間処理!$I:$I),中間処理!$E:$E,R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59,中間処理!$B:$B,"予定",中間処理!$C:$C,"&gt;="&amp;$G$1,中間処理!$C:$C,"&lt;="&amp;$G$2,中間処理!$D:$D,IF($G$3="すべての作業","&lt;&gt;",$G$3)),0)
)
/IF($G$5="10aあたり",R$8*10,1)),"")</f>
        <v/>
      </c>
      <c r="S59" s="35" t="str">
        <f>IFERROR(IF(S$7="","",
(
SUMIFS(IF($G$4="作業時間（hh:mm）",中間処理!$G:$G,中間処理!$I:$I),中間処理!$E:$E,S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59,中間処理!$B:$B,"予定",中間処理!$C:$C,"&gt;="&amp;$G$1,中間処理!$C:$C,"&lt;="&amp;$G$2,中間処理!$D:$D,IF($G$3="すべての作業","&lt;&gt;",$G$3)),0)
)
/IF($G$5="10aあたり",S$8*10,1)),"")</f>
        <v/>
      </c>
      <c r="T59" s="35" t="str">
        <f>IFERROR(IF(T$7="","",
(
SUMIFS(IF($G$4="作業時間（hh:mm）",中間処理!$G:$G,中間処理!$I:$I),中間処理!$E:$E,T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59,中間処理!$B:$B,"予定",中間処理!$C:$C,"&gt;="&amp;$G$1,中間処理!$C:$C,"&lt;="&amp;$G$2,中間処理!$D:$D,IF($G$3="すべての作業","&lt;&gt;",$G$3)),0)
)
/IF($G$5="10aあたり",T$8*10,1)),"")</f>
        <v/>
      </c>
      <c r="U59" s="35" t="str">
        <f>IFERROR(IF(U$7="","",
(
SUMIFS(IF($G$4="作業時間（hh:mm）",中間処理!$G:$G,中間処理!$I:$I),中間処理!$E:$E,U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59,中間処理!$B:$B,"予定",中間処理!$C:$C,"&gt;="&amp;$G$1,中間処理!$C:$C,"&lt;="&amp;$G$2,中間処理!$D:$D,IF($G$3="すべての作業","&lt;&gt;",$G$3)),0)
)
/IF($G$5="10aあたり",U$8*10,1)),"")</f>
        <v/>
      </c>
      <c r="V59" s="35" t="str">
        <f>IFERROR(IF(V$7="","",
(
SUMIFS(IF($G$4="作業時間（hh:mm）",中間処理!$G:$G,中間処理!$I:$I),中間処理!$E:$E,V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59,中間処理!$B:$B,"予定",中間処理!$C:$C,"&gt;="&amp;$G$1,中間処理!$C:$C,"&lt;="&amp;$G$2,中間処理!$D:$D,IF($G$3="すべての作業","&lt;&gt;",$G$3)),0)
)
/IF($G$5="10aあたり",V$8*10,1)),"")</f>
        <v/>
      </c>
      <c r="W59" s="35" t="str">
        <f>IFERROR(IF(W$7="","",
(
SUMIFS(IF($G$4="作業時間（hh:mm）",中間処理!$G:$G,中間処理!$I:$I),中間処理!$E:$E,W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59,中間処理!$B:$B,"予定",中間処理!$C:$C,"&gt;="&amp;$G$1,中間処理!$C:$C,"&lt;="&amp;$G$2,中間処理!$D:$D,IF($G$3="すべての作業","&lt;&gt;",$G$3)),0)
)
/IF($G$5="10aあたり",W$8*10,1)),"")</f>
        <v/>
      </c>
      <c r="X59" s="35" t="str">
        <f>IFERROR(IF(X$7="","",
(
SUMIFS(IF($G$4="作業時間（hh:mm）",中間処理!$G:$G,中間処理!$I:$I),中間処理!$E:$E,X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59,中間処理!$B:$B,"予定",中間処理!$C:$C,"&gt;="&amp;$G$1,中間処理!$C:$C,"&lt;="&amp;$G$2,中間処理!$D:$D,IF($G$3="すべての作業","&lt;&gt;",$G$3)),0)
)
/IF($G$5="10aあたり",X$8*10,1)),"")</f>
        <v/>
      </c>
      <c r="Y59" s="35" t="str">
        <f>IFERROR(IF(Y$7="","",
(
SUMIFS(IF($G$4="作業時間（hh:mm）",中間処理!$G:$G,中間処理!$I:$I),中間処理!$E:$E,Y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59,中間処理!$B:$B,"予定",中間処理!$C:$C,"&gt;="&amp;$G$1,中間処理!$C:$C,"&lt;="&amp;$G$2,中間処理!$D:$D,IF($G$3="すべての作業","&lt;&gt;",$G$3)),0)
)
/IF($G$5="10aあたり",Y$8*10,1)),"")</f>
        <v/>
      </c>
      <c r="Z59" s="35" t="str">
        <f>IFERROR(IF(Z$7="","",
(
SUMIFS(IF($G$4="作業時間（hh:mm）",中間処理!$G:$G,中間処理!$I:$I),中間処理!$E:$E,Z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59,中間処理!$B:$B,"予定",中間処理!$C:$C,"&gt;="&amp;$G$1,中間処理!$C:$C,"&lt;="&amp;$G$2,中間処理!$D:$D,IF($G$3="すべての作業","&lt;&gt;",$G$3)),0)
)
/IF($G$5="10aあたり",Z$8*10,1)),"")</f>
        <v/>
      </c>
      <c r="AA59" s="35" t="str">
        <f>IFERROR(IF(AA$7="","",
(
SUMIFS(IF($G$4="作業時間（hh:mm）",中間処理!$G:$G,中間処理!$I:$I),中間処理!$E:$E,AA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59,中間処理!$B:$B,"予定",中間処理!$C:$C,"&gt;="&amp;$G$1,中間処理!$C:$C,"&lt;="&amp;$G$2,中間処理!$D:$D,IF($G$3="すべての作業","&lt;&gt;",$G$3)),0)
)
/IF($G$5="10aあたり",AA$8*10,1)),"")</f>
        <v/>
      </c>
      <c r="AB59" s="35" t="str">
        <f>IFERROR(IF(AB$7="","",
(
SUMIFS(IF($G$4="作業時間（hh:mm）",中間処理!$G:$G,中間処理!$I:$I),中間処理!$E:$E,AB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59,中間処理!$B:$B,"予定",中間処理!$C:$C,"&gt;="&amp;$G$1,中間処理!$C:$C,"&lt;="&amp;$G$2,中間処理!$D:$D,IF($G$3="すべての作業","&lt;&gt;",$G$3)),0)
)
/IF($G$5="10aあたり",AB$8*10,1)),"")</f>
        <v/>
      </c>
      <c r="AC59" s="35" t="str">
        <f>IFERROR(IF(AC$7="","",
(
SUMIFS(IF($G$4="作業時間（hh:mm）",中間処理!$G:$G,中間処理!$I:$I),中間処理!$E:$E,AC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59,中間処理!$B:$B,"予定",中間処理!$C:$C,"&gt;="&amp;$G$1,中間処理!$C:$C,"&lt;="&amp;$G$2,中間処理!$D:$D,IF($G$3="すべての作業","&lt;&gt;",$G$3)),0)
)
/IF($G$5="10aあたり",AC$8*10,1)),"")</f>
        <v/>
      </c>
      <c r="AD59" s="35" t="str">
        <f>IFERROR(IF(AD$7="","",
(
SUMIFS(IF($G$4="作業時間（hh:mm）",中間処理!$G:$G,中間処理!$I:$I),中間処理!$E:$E,AD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59,中間処理!$B:$B,"予定",中間処理!$C:$C,"&gt;="&amp;$G$1,中間処理!$C:$C,"&lt;="&amp;$G$2,中間処理!$D:$D,IF($G$3="すべての作業","&lt;&gt;",$G$3)),0)
)
/IF($G$5="10aあたり",AD$8*10,1)),"")</f>
        <v/>
      </c>
      <c r="AE59" s="35" t="str">
        <f>IFERROR(IF(AE$7="","",
(
SUMIFS(IF($G$4="作業時間（hh:mm）",中間処理!$G:$G,中間処理!$I:$I),中間処理!$E:$E,AE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59,中間処理!$B:$B,"予定",中間処理!$C:$C,"&gt;="&amp;$G$1,中間処理!$C:$C,"&lt;="&amp;$G$2,中間処理!$D:$D,IF($G$3="すべての作業","&lt;&gt;",$G$3)),0)
)
/IF($G$5="10aあたり",AE$8*10,1)),"")</f>
        <v/>
      </c>
      <c r="AF59" s="35" t="str">
        <f>IFERROR(IF(AF$7="","",
(
SUMIFS(IF($G$4="作業時間（hh:mm）",中間処理!$G:$G,中間処理!$I:$I),中間処理!$E:$E,AF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59,中間処理!$B:$B,"予定",中間処理!$C:$C,"&gt;="&amp;$G$1,中間処理!$C:$C,"&lt;="&amp;$G$2,中間処理!$D:$D,IF($G$3="すべての作業","&lt;&gt;",$G$3)),0)
)
/IF($G$5="10aあたり",AF$8*10,1)),"")</f>
        <v/>
      </c>
      <c r="AG59" s="35" t="str">
        <f>IFERROR(IF(AG$7="","",
(
SUMIFS(IF($G$4="作業時間（hh:mm）",中間処理!$G:$G,中間処理!$I:$I),中間処理!$E:$E,AG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59,中間処理!$B:$B,"予定",中間処理!$C:$C,"&gt;="&amp;$G$1,中間処理!$C:$C,"&lt;="&amp;$G$2,中間処理!$D:$D,IF($G$3="すべての作業","&lt;&gt;",$G$3)),0)
)
/IF($G$5="10aあたり",AG$8*10,1)),"")</f>
        <v/>
      </c>
      <c r="AH59" s="35" t="str">
        <f>IFERROR(IF(AH$7="","",
(
SUMIFS(IF($G$4="作業時間（hh:mm）",中間処理!$G:$G,中間処理!$I:$I),中間処理!$E:$E,AH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59,中間処理!$B:$B,"予定",中間処理!$C:$C,"&gt;="&amp;$G$1,中間処理!$C:$C,"&lt;="&amp;$G$2,中間処理!$D:$D,IF($G$3="すべての作業","&lt;&gt;",$G$3)),0)
)
/IF($G$5="10aあたり",AH$8*10,1)),"")</f>
        <v/>
      </c>
      <c r="AI59" s="35" t="str">
        <f>IFERROR(IF(AI$7="","",
(
SUMIFS(IF($G$4="作業時間（hh:mm）",中間処理!$G:$G,中間処理!$I:$I),中間処理!$E:$E,AI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59,中間処理!$B:$B,"予定",中間処理!$C:$C,"&gt;="&amp;$G$1,中間処理!$C:$C,"&lt;="&amp;$G$2,中間処理!$D:$D,IF($G$3="すべての作業","&lt;&gt;",$G$3)),0)
)
/IF($G$5="10aあたり",AI$8*10,1)),"")</f>
        <v/>
      </c>
      <c r="AJ59" s="35" t="str">
        <f>IFERROR(IF(AJ$7="","",
(
SUMIFS(IF($G$4="作業時間（hh:mm）",中間処理!$G:$G,中間処理!$I:$I),中間処理!$E:$E,AJ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59,中間処理!$B:$B,"予定",中間処理!$C:$C,"&gt;="&amp;$G$1,中間処理!$C:$C,"&lt;="&amp;$G$2,中間処理!$D:$D,IF($G$3="すべての作業","&lt;&gt;",$G$3)),0)
)
/IF($G$5="10aあたり",AJ$8*10,1)),"")</f>
        <v/>
      </c>
      <c r="AK59" s="35" t="str">
        <f>IFERROR(IF(AK$7="","",
(
SUMIFS(IF($G$4="作業時間（hh:mm）",中間処理!$G:$G,中間処理!$I:$I),中間処理!$E:$E,AK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59,中間処理!$B:$B,"予定",中間処理!$C:$C,"&gt;="&amp;$G$1,中間処理!$C:$C,"&lt;="&amp;$G$2,中間処理!$D:$D,IF($G$3="すべての作業","&lt;&gt;",$G$3)),0)
)
/IF($G$5="10aあたり",AK$8*10,1)),"")</f>
        <v/>
      </c>
      <c r="AL59" s="35" t="str">
        <f>IFERROR(IF(AL$7="","",
(
SUMIFS(IF($G$4="作業時間（hh:mm）",中間処理!$G:$G,中間処理!$I:$I),中間処理!$E:$E,AL$7,中間処理!$F:$F,$F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59,中間処理!$B:$B,"予定",中間処理!$C:$C,"&gt;="&amp;$G$1,中間処理!$C:$C,"&lt;="&amp;$G$2,中間処理!$D:$D,IF($G$3="すべての作業","&lt;&gt;",$G$3)),0)
)
/IF($G$5="10aあたり",AL$8*10,1)),"")</f>
        <v/>
      </c>
    </row>
    <row r="60" spans="7:38">
      <c r="G60" s="13"/>
      <c r="H60" s="22" t="str">
        <f>IF(G60="","",
IF(G$4="作業時間（hh:mm）",SUM(I60:AL60),
IF(
COUNTIFS(単価情報!C:C,F60,単価情報!B:B,"作業者",単価情報!K:K,"&gt;="&amp;G$1,単価情報!J:J,"&lt;="&amp;G$2)
+COUNTIFS(単価情報!C:C,F60,単価情報!B:B,"作業者",単価情報!K:K,"",単価情報!J:J,"&lt;="&amp;G$2)=0,
"単価設定なし",SUM(I60:AL60))))</f>
        <v/>
      </c>
      <c r="I60" s="34" t="str">
        <f>IFERROR(IF(I$7="","",
(
SUMIFS(IF($G$4="作業時間（hh:mm）",中間処理!$G:$G,中間処理!$I:$I),中間処理!$E:$E,I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60,中間処理!$B:$B,"予定",中間処理!$C:$C,"&gt;="&amp;$G$1,中間処理!$C:$C,"&lt;="&amp;$G$2,中間処理!$D:$D,IF($G$3="すべての作業","&lt;&gt;",$G$3)),0)
)
/IF($G$5="10aあたり",I$8*10,1)),"")</f>
        <v/>
      </c>
      <c r="J60" s="35" t="str">
        <f>IFERROR(IF(J$7="","",
(
SUMIFS(IF($G$4="作業時間（hh:mm）",中間処理!$G:$G,中間処理!$I:$I),中間処理!$E:$E,J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60,中間処理!$B:$B,"予定",中間処理!$C:$C,"&gt;="&amp;$G$1,中間処理!$C:$C,"&lt;="&amp;$G$2,中間処理!$D:$D,IF($G$3="すべての作業","&lt;&gt;",$G$3)),0)
)
/IF($G$5="10aあたり",J$8*10,1)),"")</f>
        <v/>
      </c>
      <c r="K60" s="35" t="str">
        <f>IFERROR(IF(K$7="","",
(
SUMIFS(IF($G$4="作業時間（hh:mm）",中間処理!$G:$G,中間処理!$I:$I),中間処理!$E:$E,K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60,中間処理!$B:$B,"予定",中間処理!$C:$C,"&gt;="&amp;$G$1,中間処理!$C:$C,"&lt;="&amp;$G$2,中間処理!$D:$D,IF($G$3="すべての作業","&lt;&gt;",$G$3)),0)
)
/IF($G$5="10aあたり",K$8*10,1)),"")</f>
        <v/>
      </c>
      <c r="L60" s="35" t="str">
        <f>IFERROR(IF(L$7="","",
(
SUMIFS(IF($G$4="作業時間（hh:mm）",中間処理!$G:$G,中間処理!$I:$I),中間処理!$E:$E,L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60,中間処理!$B:$B,"予定",中間処理!$C:$C,"&gt;="&amp;$G$1,中間処理!$C:$C,"&lt;="&amp;$G$2,中間処理!$D:$D,IF($G$3="すべての作業","&lt;&gt;",$G$3)),0)
)
/IF($G$5="10aあたり",L$8*10,1)),"")</f>
        <v/>
      </c>
      <c r="M60" s="35" t="str">
        <f>IFERROR(IF(M$7="","",
(
SUMIFS(IF($G$4="作業時間（hh:mm）",中間処理!$G:$G,中間処理!$I:$I),中間処理!$E:$E,M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60,中間処理!$B:$B,"予定",中間処理!$C:$C,"&gt;="&amp;$G$1,中間処理!$C:$C,"&lt;="&amp;$G$2,中間処理!$D:$D,IF($G$3="すべての作業","&lt;&gt;",$G$3)),0)
)
/IF($G$5="10aあたり",M$8*10,1)),"")</f>
        <v/>
      </c>
      <c r="N60" s="35" t="str">
        <f>IFERROR(IF(N$7="","",
(
SUMIFS(IF($G$4="作業時間（hh:mm）",中間処理!$G:$G,中間処理!$I:$I),中間処理!$E:$E,N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60,中間処理!$B:$B,"予定",中間処理!$C:$C,"&gt;="&amp;$G$1,中間処理!$C:$C,"&lt;="&amp;$G$2,中間処理!$D:$D,IF($G$3="すべての作業","&lt;&gt;",$G$3)),0)
)
/IF($G$5="10aあたり",N$8*10,1)),"")</f>
        <v/>
      </c>
      <c r="O60" s="35" t="str">
        <f>IFERROR(IF(O$7="","",
(
SUMIFS(IF($G$4="作業時間（hh:mm）",中間処理!$G:$G,中間処理!$I:$I),中間処理!$E:$E,O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60,中間処理!$B:$B,"予定",中間処理!$C:$C,"&gt;="&amp;$G$1,中間処理!$C:$C,"&lt;="&amp;$G$2,中間処理!$D:$D,IF($G$3="すべての作業","&lt;&gt;",$G$3)),0)
)
/IF($G$5="10aあたり",O$8*10,1)),"")</f>
        <v/>
      </c>
      <c r="P60" s="35" t="str">
        <f>IFERROR(IF(P$7="","",
(
SUMIFS(IF($G$4="作業時間（hh:mm）",中間処理!$G:$G,中間処理!$I:$I),中間処理!$E:$E,P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60,中間処理!$B:$B,"予定",中間処理!$C:$C,"&gt;="&amp;$G$1,中間処理!$C:$C,"&lt;="&amp;$G$2,中間処理!$D:$D,IF($G$3="すべての作業","&lt;&gt;",$G$3)),0)
)
/IF($G$5="10aあたり",P$8*10,1)),"")</f>
        <v/>
      </c>
      <c r="Q60" s="35" t="str">
        <f>IFERROR(IF(Q$7="","",
(
SUMIFS(IF($G$4="作業時間（hh:mm）",中間処理!$G:$G,中間処理!$I:$I),中間処理!$E:$E,Q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60,中間処理!$B:$B,"予定",中間処理!$C:$C,"&gt;="&amp;$G$1,中間処理!$C:$C,"&lt;="&amp;$G$2,中間処理!$D:$D,IF($G$3="すべての作業","&lt;&gt;",$G$3)),0)
)
/IF($G$5="10aあたり",Q$8*10,1)),"")</f>
        <v/>
      </c>
      <c r="R60" s="35" t="str">
        <f>IFERROR(IF(R$7="","",
(
SUMIFS(IF($G$4="作業時間（hh:mm）",中間処理!$G:$G,中間処理!$I:$I),中間処理!$E:$E,R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60,中間処理!$B:$B,"予定",中間処理!$C:$C,"&gt;="&amp;$G$1,中間処理!$C:$C,"&lt;="&amp;$G$2,中間処理!$D:$D,IF($G$3="すべての作業","&lt;&gt;",$G$3)),0)
)
/IF($G$5="10aあたり",R$8*10,1)),"")</f>
        <v/>
      </c>
      <c r="S60" s="35" t="str">
        <f>IFERROR(IF(S$7="","",
(
SUMIFS(IF($G$4="作業時間（hh:mm）",中間処理!$G:$G,中間処理!$I:$I),中間処理!$E:$E,S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60,中間処理!$B:$B,"予定",中間処理!$C:$C,"&gt;="&amp;$G$1,中間処理!$C:$C,"&lt;="&amp;$G$2,中間処理!$D:$D,IF($G$3="すべての作業","&lt;&gt;",$G$3)),0)
)
/IF($G$5="10aあたり",S$8*10,1)),"")</f>
        <v/>
      </c>
      <c r="T60" s="35" t="str">
        <f>IFERROR(IF(T$7="","",
(
SUMIFS(IF($G$4="作業時間（hh:mm）",中間処理!$G:$G,中間処理!$I:$I),中間処理!$E:$E,T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60,中間処理!$B:$B,"予定",中間処理!$C:$C,"&gt;="&amp;$G$1,中間処理!$C:$C,"&lt;="&amp;$G$2,中間処理!$D:$D,IF($G$3="すべての作業","&lt;&gt;",$G$3)),0)
)
/IF($G$5="10aあたり",T$8*10,1)),"")</f>
        <v/>
      </c>
      <c r="U60" s="35" t="str">
        <f>IFERROR(IF(U$7="","",
(
SUMIFS(IF($G$4="作業時間（hh:mm）",中間処理!$G:$G,中間処理!$I:$I),中間処理!$E:$E,U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60,中間処理!$B:$B,"予定",中間処理!$C:$C,"&gt;="&amp;$G$1,中間処理!$C:$C,"&lt;="&amp;$G$2,中間処理!$D:$D,IF($G$3="すべての作業","&lt;&gt;",$G$3)),0)
)
/IF($G$5="10aあたり",U$8*10,1)),"")</f>
        <v/>
      </c>
      <c r="V60" s="35" t="str">
        <f>IFERROR(IF(V$7="","",
(
SUMIFS(IF($G$4="作業時間（hh:mm）",中間処理!$G:$G,中間処理!$I:$I),中間処理!$E:$E,V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60,中間処理!$B:$B,"予定",中間処理!$C:$C,"&gt;="&amp;$G$1,中間処理!$C:$C,"&lt;="&amp;$G$2,中間処理!$D:$D,IF($G$3="すべての作業","&lt;&gt;",$G$3)),0)
)
/IF($G$5="10aあたり",V$8*10,1)),"")</f>
        <v/>
      </c>
      <c r="W60" s="35" t="str">
        <f>IFERROR(IF(W$7="","",
(
SUMIFS(IF($G$4="作業時間（hh:mm）",中間処理!$G:$G,中間処理!$I:$I),中間処理!$E:$E,W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60,中間処理!$B:$B,"予定",中間処理!$C:$C,"&gt;="&amp;$G$1,中間処理!$C:$C,"&lt;="&amp;$G$2,中間処理!$D:$D,IF($G$3="すべての作業","&lt;&gt;",$G$3)),0)
)
/IF($G$5="10aあたり",W$8*10,1)),"")</f>
        <v/>
      </c>
      <c r="X60" s="35" t="str">
        <f>IFERROR(IF(X$7="","",
(
SUMIFS(IF($G$4="作業時間（hh:mm）",中間処理!$G:$G,中間処理!$I:$I),中間処理!$E:$E,X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60,中間処理!$B:$B,"予定",中間処理!$C:$C,"&gt;="&amp;$G$1,中間処理!$C:$C,"&lt;="&amp;$G$2,中間処理!$D:$D,IF($G$3="すべての作業","&lt;&gt;",$G$3)),0)
)
/IF($G$5="10aあたり",X$8*10,1)),"")</f>
        <v/>
      </c>
      <c r="Y60" s="35" t="str">
        <f>IFERROR(IF(Y$7="","",
(
SUMIFS(IF($G$4="作業時間（hh:mm）",中間処理!$G:$G,中間処理!$I:$I),中間処理!$E:$E,Y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60,中間処理!$B:$B,"予定",中間処理!$C:$C,"&gt;="&amp;$G$1,中間処理!$C:$C,"&lt;="&amp;$G$2,中間処理!$D:$D,IF($G$3="すべての作業","&lt;&gt;",$G$3)),0)
)
/IF($G$5="10aあたり",Y$8*10,1)),"")</f>
        <v/>
      </c>
      <c r="Z60" s="35" t="str">
        <f>IFERROR(IF(Z$7="","",
(
SUMIFS(IF($G$4="作業時間（hh:mm）",中間処理!$G:$G,中間処理!$I:$I),中間処理!$E:$E,Z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60,中間処理!$B:$B,"予定",中間処理!$C:$C,"&gt;="&amp;$G$1,中間処理!$C:$C,"&lt;="&amp;$G$2,中間処理!$D:$D,IF($G$3="すべての作業","&lt;&gt;",$G$3)),0)
)
/IF($G$5="10aあたり",Z$8*10,1)),"")</f>
        <v/>
      </c>
      <c r="AA60" s="35" t="str">
        <f>IFERROR(IF(AA$7="","",
(
SUMIFS(IF($G$4="作業時間（hh:mm）",中間処理!$G:$G,中間処理!$I:$I),中間処理!$E:$E,AA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60,中間処理!$B:$B,"予定",中間処理!$C:$C,"&gt;="&amp;$G$1,中間処理!$C:$C,"&lt;="&amp;$G$2,中間処理!$D:$D,IF($G$3="すべての作業","&lt;&gt;",$G$3)),0)
)
/IF($G$5="10aあたり",AA$8*10,1)),"")</f>
        <v/>
      </c>
      <c r="AB60" s="35" t="str">
        <f>IFERROR(IF(AB$7="","",
(
SUMIFS(IF($G$4="作業時間（hh:mm）",中間処理!$G:$G,中間処理!$I:$I),中間処理!$E:$E,AB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60,中間処理!$B:$B,"予定",中間処理!$C:$C,"&gt;="&amp;$G$1,中間処理!$C:$C,"&lt;="&amp;$G$2,中間処理!$D:$D,IF($G$3="すべての作業","&lt;&gt;",$G$3)),0)
)
/IF($G$5="10aあたり",AB$8*10,1)),"")</f>
        <v/>
      </c>
      <c r="AC60" s="35" t="str">
        <f>IFERROR(IF(AC$7="","",
(
SUMIFS(IF($G$4="作業時間（hh:mm）",中間処理!$G:$G,中間処理!$I:$I),中間処理!$E:$E,AC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60,中間処理!$B:$B,"予定",中間処理!$C:$C,"&gt;="&amp;$G$1,中間処理!$C:$C,"&lt;="&amp;$G$2,中間処理!$D:$D,IF($G$3="すべての作業","&lt;&gt;",$G$3)),0)
)
/IF($G$5="10aあたり",AC$8*10,1)),"")</f>
        <v/>
      </c>
      <c r="AD60" s="35" t="str">
        <f>IFERROR(IF(AD$7="","",
(
SUMIFS(IF($G$4="作業時間（hh:mm）",中間処理!$G:$G,中間処理!$I:$I),中間処理!$E:$E,AD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60,中間処理!$B:$B,"予定",中間処理!$C:$C,"&gt;="&amp;$G$1,中間処理!$C:$C,"&lt;="&amp;$G$2,中間処理!$D:$D,IF($G$3="すべての作業","&lt;&gt;",$G$3)),0)
)
/IF($G$5="10aあたり",AD$8*10,1)),"")</f>
        <v/>
      </c>
      <c r="AE60" s="35" t="str">
        <f>IFERROR(IF(AE$7="","",
(
SUMIFS(IF($G$4="作業時間（hh:mm）",中間処理!$G:$G,中間処理!$I:$I),中間処理!$E:$E,AE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60,中間処理!$B:$B,"予定",中間処理!$C:$C,"&gt;="&amp;$G$1,中間処理!$C:$C,"&lt;="&amp;$G$2,中間処理!$D:$D,IF($G$3="すべての作業","&lt;&gt;",$G$3)),0)
)
/IF($G$5="10aあたり",AE$8*10,1)),"")</f>
        <v/>
      </c>
      <c r="AF60" s="35" t="str">
        <f>IFERROR(IF(AF$7="","",
(
SUMIFS(IF($G$4="作業時間（hh:mm）",中間処理!$G:$G,中間処理!$I:$I),中間処理!$E:$E,AF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60,中間処理!$B:$B,"予定",中間処理!$C:$C,"&gt;="&amp;$G$1,中間処理!$C:$C,"&lt;="&amp;$G$2,中間処理!$D:$D,IF($G$3="すべての作業","&lt;&gt;",$G$3)),0)
)
/IF($G$5="10aあたり",AF$8*10,1)),"")</f>
        <v/>
      </c>
      <c r="AG60" s="35" t="str">
        <f>IFERROR(IF(AG$7="","",
(
SUMIFS(IF($G$4="作業時間（hh:mm）",中間処理!$G:$G,中間処理!$I:$I),中間処理!$E:$E,AG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60,中間処理!$B:$B,"予定",中間処理!$C:$C,"&gt;="&amp;$G$1,中間処理!$C:$C,"&lt;="&amp;$G$2,中間処理!$D:$D,IF($G$3="すべての作業","&lt;&gt;",$G$3)),0)
)
/IF($G$5="10aあたり",AG$8*10,1)),"")</f>
        <v/>
      </c>
      <c r="AH60" s="35" t="str">
        <f>IFERROR(IF(AH$7="","",
(
SUMIFS(IF($G$4="作業時間（hh:mm）",中間処理!$G:$G,中間処理!$I:$I),中間処理!$E:$E,AH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60,中間処理!$B:$B,"予定",中間処理!$C:$C,"&gt;="&amp;$G$1,中間処理!$C:$C,"&lt;="&amp;$G$2,中間処理!$D:$D,IF($G$3="すべての作業","&lt;&gt;",$G$3)),0)
)
/IF($G$5="10aあたり",AH$8*10,1)),"")</f>
        <v/>
      </c>
      <c r="AI60" s="35" t="str">
        <f>IFERROR(IF(AI$7="","",
(
SUMIFS(IF($G$4="作業時間（hh:mm）",中間処理!$G:$G,中間処理!$I:$I),中間処理!$E:$E,AI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60,中間処理!$B:$B,"予定",中間処理!$C:$C,"&gt;="&amp;$G$1,中間処理!$C:$C,"&lt;="&amp;$G$2,中間処理!$D:$D,IF($G$3="すべての作業","&lt;&gt;",$G$3)),0)
)
/IF($G$5="10aあたり",AI$8*10,1)),"")</f>
        <v/>
      </c>
      <c r="AJ60" s="35" t="str">
        <f>IFERROR(IF(AJ$7="","",
(
SUMIFS(IF($G$4="作業時間（hh:mm）",中間処理!$G:$G,中間処理!$I:$I),中間処理!$E:$E,AJ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60,中間処理!$B:$B,"予定",中間処理!$C:$C,"&gt;="&amp;$G$1,中間処理!$C:$C,"&lt;="&amp;$G$2,中間処理!$D:$D,IF($G$3="すべての作業","&lt;&gt;",$G$3)),0)
)
/IF($G$5="10aあたり",AJ$8*10,1)),"")</f>
        <v/>
      </c>
      <c r="AK60" s="35" t="str">
        <f>IFERROR(IF(AK$7="","",
(
SUMIFS(IF($G$4="作業時間（hh:mm）",中間処理!$G:$G,中間処理!$I:$I),中間処理!$E:$E,AK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60,中間処理!$B:$B,"予定",中間処理!$C:$C,"&gt;="&amp;$G$1,中間処理!$C:$C,"&lt;="&amp;$G$2,中間処理!$D:$D,IF($G$3="すべての作業","&lt;&gt;",$G$3)),0)
)
/IF($G$5="10aあたり",AK$8*10,1)),"")</f>
        <v/>
      </c>
      <c r="AL60" s="35" t="str">
        <f>IFERROR(IF(AL$7="","",
(
SUMIFS(IF($G$4="作業時間（hh:mm）",中間処理!$G:$G,中間処理!$I:$I),中間処理!$E:$E,AL$7,中間処理!$F:$F,$F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60,中間処理!$B:$B,"予定",中間処理!$C:$C,"&gt;="&amp;$G$1,中間処理!$C:$C,"&lt;="&amp;$G$2,中間処理!$D:$D,IF($G$3="すべての作業","&lt;&gt;",$G$3)),0)
)
/IF($G$5="10aあたり",AL$8*10,1)),"")</f>
        <v/>
      </c>
    </row>
    <row r="61" spans="7:38">
      <c r="G61" s="13"/>
      <c r="H61" s="22" t="str">
        <f>IF(G61="","",
IF(G$4="作業時間（hh:mm）",SUM(I61:AL61),
IF(
COUNTIFS(単価情報!C:C,F61,単価情報!B:B,"作業者",単価情報!K:K,"&gt;="&amp;G$1,単価情報!J:J,"&lt;="&amp;G$2)
+COUNTIFS(単価情報!C:C,F61,単価情報!B:B,"作業者",単価情報!K:K,"",単価情報!J:J,"&lt;="&amp;G$2)=0,
"単価設定なし",SUM(I61:AL61))))</f>
        <v/>
      </c>
      <c r="I61" s="34" t="str">
        <f>IFERROR(IF(I$7="","",
(
SUMIFS(IF($G$4="作業時間（hh:mm）",中間処理!$G:$G,中間処理!$I:$I),中間処理!$E:$E,I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61,中間処理!$B:$B,"予定",中間処理!$C:$C,"&gt;="&amp;$G$1,中間処理!$C:$C,"&lt;="&amp;$G$2,中間処理!$D:$D,IF($G$3="すべての作業","&lt;&gt;",$G$3)),0)
)
/IF($G$5="10aあたり",I$8*10,1)),"")</f>
        <v/>
      </c>
      <c r="J61" s="35" t="str">
        <f>IFERROR(IF(J$7="","",
(
SUMIFS(IF($G$4="作業時間（hh:mm）",中間処理!$G:$G,中間処理!$I:$I),中間処理!$E:$E,J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61,中間処理!$B:$B,"予定",中間処理!$C:$C,"&gt;="&amp;$G$1,中間処理!$C:$C,"&lt;="&amp;$G$2,中間処理!$D:$D,IF($G$3="すべての作業","&lt;&gt;",$G$3)),0)
)
/IF($G$5="10aあたり",J$8*10,1)),"")</f>
        <v/>
      </c>
      <c r="K61" s="35" t="str">
        <f>IFERROR(IF(K$7="","",
(
SUMIFS(IF($G$4="作業時間（hh:mm）",中間処理!$G:$G,中間処理!$I:$I),中間処理!$E:$E,K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61,中間処理!$B:$B,"予定",中間処理!$C:$C,"&gt;="&amp;$G$1,中間処理!$C:$C,"&lt;="&amp;$G$2,中間処理!$D:$D,IF($G$3="すべての作業","&lt;&gt;",$G$3)),0)
)
/IF($G$5="10aあたり",K$8*10,1)),"")</f>
        <v/>
      </c>
      <c r="L61" s="35" t="str">
        <f>IFERROR(IF(L$7="","",
(
SUMIFS(IF($G$4="作業時間（hh:mm）",中間処理!$G:$G,中間処理!$I:$I),中間処理!$E:$E,L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61,中間処理!$B:$B,"予定",中間処理!$C:$C,"&gt;="&amp;$G$1,中間処理!$C:$C,"&lt;="&amp;$G$2,中間処理!$D:$D,IF($G$3="すべての作業","&lt;&gt;",$G$3)),0)
)
/IF($G$5="10aあたり",L$8*10,1)),"")</f>
        <v/>
      </c>
      <c r="M61" s="35" t="str">
        <f>IFERROR(IF(M$7="","",
(
SUMIFS(IF($G$4="作業時間（hh:mm）",中間処理!$G:$G,中間処理!$I:$I),中間処理!$E:$E,M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61,中間処理!$B:$B,"予定",中間処理!$C:$C,"&gt;="&amp;$G$1,中間処理!$C:$C,"&lt;="&amp;$G$2,中間処理!$D:$D,IF($G$3="すべての作業","&lt;&gt;",$G$3)),0)
)
/IF($G$5="10aあたり",M$8*10,1)),"")</f>
        <v/>
      </c>
      <c r="N61" s="35" t="str">
        <f>IFERROR(IF(N$7="","",
(
SUMIFS(IF($G$4="作業時間（hh:mm）",中間処理!$G:$G,中間処理!$I:$I),中間処理!$E:$E,N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61,中間処理!$B:$B,"予定",中間処理!$C:$C,"&gt;="&amp;$G$1,中間処理!$C:$C,"&lt;="&amp;$G$2,中間処理!$D:$D,IF($G$3="すべての作業","&lt;&gt;",$G$3)),0)
)
/IF($G$5="10aあたり",N$8*10,1)),"")</f>
        <v/>
      </c>
      <c r="O61" s="35" t="str">
        <f>IFERROR(IF(O$7="","",
(
SUMIFS(IF($G$4="作業時間（hh:mm）",中間処理!$G:$G,中間処理!$I:$I),中間処理!$E:$E,O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61,中間処理!$B:$B,"予定",中間処理!$C:$C,"&gt;="&amp;$G$1,中間処理!$C:$C,"&lt;="&amp;$G$2,中間処理!$D:$D,IF($G$3="すべての作業","&lt;&gt;",$G$3)),0)
)
/IF($G$5="10aあたり",O$8*10,1)),"")</f>
        <v/>
      </c>
      <c r="P61" s="35" t="str">
        <f>IFERROR(IF(P$7="","",
(
SUMIFS(IF($G$4="作業時間（hh:mm）",中間処理!$G:$G,中間処理!$I:$I),中間処理!$E:$E,P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61,中間処理!$B:$B,"予定",中間処理!$C:$C,"&gt;="&amp;$G$1,中間処理!$C:$C,"&lt;="&amp;$G$2,中間処理!$D:$D,IF($G$3="すべての作業","&lt;&gt;",$G$3)),0)
)
/IF($G$5="10aあたり",P$8*10,1)),"")</f>
        <v/>
      </c>
      <c r="Q61" s="35" t="str">
        <f>IFERROR(IF(Q$7="","",
(
SUMIFS(IF($G$4="作業時間（hh:mm）",中間処理!$G:$G,中間処理!$I:$I),中間処理!$E:$E,Q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61,中間処理!$B:$B,"予定",中間処理!$C:$C,"&gt;="&amp;$G$1,中間処理!$C:$C,"&lt;="&amp;$G$2,中間処理!$D:$D,IF($G$3="すべての作業","&lt;&gt;",$G$3)),0)
)
/IF($G$5="10aあたり",Q$8*10,1)),"")</f>
        <v/>
      </c>
      <c r="R61" s="35" t="str">
        <f>IFERROR(IF(R$7="","",
(
SUMIFS(IF($G$4="作業時間（hh:mm）",中間処理!$G:$G,中間処理!$I:$I),中間処理!$E:$E,R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61,中間処理!$B:$B,"予定",中間処理!$C:$C,"&gt;="&amp;$G$1,中間処理!$C:$C,"&lt;="&amp;$G$2,中間処理!$D:$D,IF($G$3="すべての作業","&lt;&gt;",$G$3)),0)
)
/IF($G$5="10aあたり",R$8*10,1)),"")</f>
        <v/>
      </c>
      <c r="S61" s="35" t="str">
        <f>IFERROR(IF(S$7="","",
(
SUMIFS(IF($G$4="作業時間（hh:mm）",中間処理!$G:$G,中間処理!$I:$I),中間処理!$E:$E,S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61,中間処理!$B:$B,"予定",中間処理!$C:$C,"&gt;="&amp;$G$1,中間処理!$C:$C,"&lt;="&amp;$G$2,中間処理!$D:$D,IF($G$3="すべての作業","&lt;&gt;",$G$3)),0)
)
/IF($G$5="10aあたり",S$8*10,1)),"")</f>
        <v/>
      </c>
      <c r="T61" s="35" t="str">
        <f>IFERROR(IF(T$7="","",
(
SUMIFS(IF($G$4="作業時間（hh:mm）",中間処理!$G:$G,中間処理!$I:$I),中間処理!$E:$E,T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61,中間処理!$B:$B,"予定",中間処理!$C:$C,"&gt;="&amp;$G$1,中間処理!$C:$C,"&lt;="&amp;$G$2,中間処理!$D:$D,IF($G$3="すべての作業","&lt;&gt;",$G$3)),0)
)
/IF($G$5="10aあたり",T$8*10,1)),"")</f>
        <v/>
      </c>
      <c r="U61" s="35" t="str">
        <f>IFERROR(IF(U$7="","",
(
SUMIFS(IF($G$4="作業時間（hh:mm）",中間処理!$G:$G,中間処理!$I:$I),中間処理!$E:$E,U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61,中間処理!$B:$B,"予定",中間処理!$C:$C,"&gt;="&amp;$G$1,中間処理!$C:$C,"&lt;="&amp;$G$2,中間処理!$D:$D,IF($G$3="すべての作業","&lt;&gt;",$G$3)),0)
)
/IF($G$5="10aあたり",U$8*10,1)),"")</f>
        <v/>
      </c>
      <c r="V61" s="35" t="str">
        <f>IFERROR(IF(V$7="","",
(
SUMIFS(IF($G$4="作業時間（hh:mm）",中間処理!$G:$G,中間処理!$I:$I),中間処理!$E:$E,V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61,中間処理!$B:$B,"予定",中間処理!$C:$C,"&gt;="&amp;$G$1,中間処理!$C:$C,"&lt;="&amp;$G$2,中間処理!$D:$D,IF($G$3="すべての作業","&lt;&gt;",$G$3)),0)
)
/IF($G$5="10aあたり",V$8*10,1)),"")</f>
        <v/>
      </c>
      <c r="W61" s="35" t="str">
        <f>IFERROR(IF(W$7="","",
(
SUMIFS(IF($G$4="作業時間（hh:mm）",中間処理!$G:$G,中間処理!$I:$I),中間処理!$E:$E,W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61,中間処理!$B:$B,"予定",中間処理!$C:$C,"&gt;="&amp;$G$1,中間処理!$C:$C,"&lt;="&amp;$G$2,中間処理!$D:$D,IF($G$3="すべての作業","&lt;&gt;",$G$3)),0)
)
/IF($G$5="10aあたり",W$8*10,1)),"")</f>
        <v/>
      </c>
      <c r="X61" s="35" t="str">
        <f>IFERROR(IF(X$7="","",
(
SUMIFS(IF($G$4="作業時間（hh:mm）",中間処理!$G:$G,中間処理!$I:$I),中間処理!$E:$E,X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61,中間処理!$B:$B,"予定",中間処理!$C:$C,"&gt;="&amp;$G$1,中間処理!$C:$C,"&lt;="&amp;$G$2,中間処理!$D:$D,IF($G$3="すべての作業","&lt;&gt;",$G$3)),0)
)
/IF($G$5="10aあたり",X$8*10,1)),"")</f>
        <v/>
      </c>
      <c r="Y61" s="35" t="str">
        <f>IFERROR(IF(Y$7="","",
(
SUMIFS(IF($G$4="作業時間（hh:mm）",中間処理!$G:$G,中間処理!$I:$I),中間処理!$E:$E,Y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61,中間処理!$B:$B,"予定",中間処理!$C:$C,"&gt;="&amp;$G$1,中間処理!$C:$C,"&lt;="&amp;$G$2,中間処理!$D:$D,IF($G$3="すべての作業","&lt;&gt;",$G$3)),0)
)
/IF($G$5="10aあたり",Y$8*10,1)),"")</f>
        <v/>
      </c>
      <c r="Z61" s="35" t="str">
        <f>IFERROR(IF(Z$7="","",
(
SUMIFS(IF($G$4="作業時間（hh:mm）",中間処理!$G:$G,中間処理!$I:$I),中間処理!$E:$E,Z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61,中間処理!$B:$B,"予定",中間処理!$C:$C,"&gt;="&amp;$G$1,中間処理!$C:$C,"&lt;="&amp;$G$2,中間処理!$D:$D,IF($G$3="すべての作業","&lt;&gt;",$G$3)),0)
)
/IF($G$5="10aあたり",Z$8*10,1)),"")</f>
        <v/>
      </c>
      <c r="AA61" s="35" t="str">
        <f>IFERROR(IF(AA$7="","",
(
SUMIFS(IF($G$4="作業時間（hh:mm）",中間処理!$G:$G,中間処理!$I:$I),中間処理!$E:$E,AA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61,中間処理!$B:$B,"予定",中間処理!$C:$C,"&gt;="&amp;$G$1,中間処理!$C:$C,"&lt;="&amp;$G$2,中間処理!$D:$D,IF($G$3="すべての作業","&lt;&gt;",$G$3)),0)
)
/IF($G$5="10aあたり",AA$8*10,1)),"")</f>
        <v/>
      </c>
      <c r="AB61" s="35" t="str">
        <f>IFERROR(IF(AB$7="","",
(
SUMIFS(IF($G$4="作業時間（hh:mm）",中間処理!$G:$G,中間処理!$I:$I),中間処理!$E:$E,AB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61,中間処理!$B:$B,"予定",中間処理!$C:$C,"&gt;="&amp;$G$1,中間処理!$C:$C,"&lt;="&amp;$G$2,中間処理!$D:$D,IF($G$3="すべての作業","&lt;&gt;",$G$3)),0)
)
/IF($G$5="10aあたり",AB$8*10,1)),"")</f>
        <v/>
      </c>
      <c r="AC61" s="35" t="str">
        <f>IFERROR(IF(AC$7="","",
(
SUMIFS(IF($G$4="作業時間（hh:mm）",中間処理!$G:$G,中間処理!$I:$I),中間処理!$E:$E,AC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61,中間処理!$B:$B,"予定",中間処理!$C:$C,"&gt;="&amp;$G$1,中間処理!$C:$C,"&lt;="&amp;$G$2,中間処理!$D:$D,IF($G$3="すべての作業","&lt;&gt;",$G$3)),0)
)
/IF($G$5="10aあたり",AC$8*10,1)),"")</f>
        <v/>
      </c>
      <c r="AD61" s="35" t="str">
        <f>IFERROR(IF(AD$7="","",
(
SUMIFS(IF($G$4="作業時間（hh:mm）",中間処理!$G:$G,中間処理!$I:$I),中間処理!$E:$E,AD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61,中間処理!$B:$B,"予定",中間処理!$C:$C,"&gt;="&amp;$G$1,中間処理!$C:$C,"&lt;="&amp;$G$2,中間処理!$D:$D,IF($G$3="すべての作業","&lt;&gt;",$G$3)),0)
)
/IF($G$5="10aあたり",AD$8*10,1)),"")</f>
        <v/>
      </c>
      <c r="AE61" s="35" t="str">
        <f>IFERROR(IF(AE$7="","",
(
SUMIFS(IF($G$4="作業時間（hh:mm）",中間処理!$G:$G,中間処理!$I:$I),中間処理!$E:$E,AE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61,中間処理!$B:$B,"予定",中間処理!$C:$C,"&gt;="&amp;$G$1,中間処理!$C:$C,"&lt;="&amp;$G$2,中間処理!$D:$D,IF($G$3="すべての作業","&lt;&gt;",$G$3)),0)
)
/IF($G$5="10aあたり",AE$8*10,1)),"")</f>
        <v/>
      </c>
      <c r="AF61" s="35" t="str">
        <f>IFERROR(IF(AF$7="","",
(
SUMIFS(IF($G$4="作業時間（hh:mm）",中間処理!$G:$G,中間処理!$I:$I),中間処理!$E:$E,AF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61,中間処理!$B:$B,"予定",中間処理!$C:$C,"&gt;="&amp;$G$1,中間処理!$C:$C,"&lt;="&amp;$G$2,中間処理!$D:$D,IF($G$3="すべての作業","&lt;&gt;",$G$3)),0)
)
/IF($G$5="10aあたり",AF$8*10,1)),"")</f>
        <v/>
      </c>
      <c r="AG61" s="35" t="str">
        <f>IFERROR(IF(AG$7="","",
(
SUMIFS(IF($G$4="作業時間（hh:mm）",中間処理!$G:$G,中間処理!$I:$I),中間処理!$E:$E,AG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61,中間処理!$B:$B,"予定",中間処理!$C:$C,"&gt;="&amp;$G$1,中間処理!$C:$C,"&lt;="&amp;$G$2,中間処理!$D:$D,IF($G$3="すべての作業","&lt;&gt;",$G$3)),0)
)
/IF($G$5="10aあたり",AG$8*10,1)),"")</f>
        <v/>
      </c>
      <c r="AH61" s="35" t="str">
        <f>IFERROR(IF(AH$7="","",
(
SUMIFS(IF($G$4="作業時間（hh:mm）",中間処理!$G:$G,中間処理!$I:$I),中間処理!$E:$E,AH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61,中間処理!$B:$B,"予定",中間処理!$C:$C,"&gt;="&amp;$G$1,中間処理!$C:$C,"&lt;="&amp;$G$2,中間処理!$D:$D,IF($G$3="すべての作業","&lt;&gt;",$G$3)),0)
)
/IF($G$5="10aあたり",AH$8*10,1)),"")</f>
        <v/>
      </c>
      <c r="AI61" s="35" t="str">
        <f>IFERROR(IF(AI$7="","",
(
SUMIFS(IF($G$4="作業時間（hh:mm）",中間処理!$G:$G,中間処理!$I:$I),中間処理!$E:$E,AI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61,中間処理!$B:$B,"予定",中間処理!$C:$C,"&gt;="&amp;$G$1,中間処理!$C:$C,"&lt;="&amp;$G$2,中間処理!$D:$D,IF($G$3="すべての作業","&lt;&gt;",$G$3)),0)
)
/IF($G$5="10aあたり",AI$8*10,1)),"")</f>
        <v/>
      </c>
      <c r="AJ61" s="35" t="str">
        <f>IFERROR(IF(AJ$7="","",
(
SUMIFS(IF($G$4="作業時間（hh:mm）",中間処理!$G:$G,中間処理!$I:$I),中間処理!$E:$E,AJ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61,中間処理!$B:$B,"予定",中間処理!$C:$C,"&gt;="&amp;$G$1,中間処理!$C:$C,"&lt;="&amp;$G$2,中間処理!$D:$D,IF($G$3="すべての作業","&lt;&gt;",$G$3)),0)
)
/IF($G$5="10aあたり",AJ$8*10,1)),"")</f>
        <v/>
      </c>
      <c r="AK61" s="35" t="str">
        <f>IFERROR(IF(AK$7="","",
(
SUMIFS(IF($G$4="作業時間（hh:mm）",中間処理!$G:$G,中間処理!$I:$I),中間処理!$E:$E,AK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61,中間処理!$B:$B,"予定",中間処理!$C:$C,"&gt;="&amp;$G$1,中間処理!$C:$C,"&lt;="&amp;$G$2,中間処理!$D:$D,IF($G$3="すべての作業","&lt;&gt;",$G$3)),0)
)
/IF($G$5="10aあたり",AK$8*10,1)),"")</f>
        <v/>
      </c>
      <c r="AL61" s="35" t="str">
        <f>IFERROR(IF(AL$7="","",
(
SUMIFS(IF($G$4="作業時間（hh:mm）",中間処理!$G:$G,中間処理!$I:$I),中間処理!$E:$E,AL$7,中間処理!$F:$F,$F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61,中間処理!$B:$B,"予定",中間処理!$C:$C,"&gt;="&amp;$G$1,中間処理!$C:$C,"&lt;="&amp;$G$2,中間処理!$D:$D,IF($G$3="すべての作業","&lt;&gt;",$G$3)),0)
)
/IF($G$5="10aあたり",AL$8*10,1)),"")</f>
        <v/>
      </c>
    </row>
    <row r="62" spans="7:38">
      <c r="G62" s="13"/>
      <c r="H62" s="22" t="str">
        <f>IF(G62="","",
IF(G$4="作業時間（hh:mm）",SUM(I62:AL62),
IF(
COUNTIFS(単価情報!C:C,F62,単価情報!B:B,"作業者",単価情報!K:K,"&gt;="&amp;G$1,単価情報!J:J,"&lt;="&amp;G$2)
+COUNTIFS(単価情報!C:C,F62,単価情報!B:B,"作業者",単価情報!K:K,"",単価情報!J:J,"&lt;="&amp;G$2)=0,
"単価設定なし",SUM(I62:AL62))))</f>
        <v/>
      </c>
      <c r="I62" s="34" t="str">
        <f>IFERROR(IF(I$7="","",
(
SUMIFS(IF($G$4="作業時間（hh:mm）",中間処理!$G:$G,中間処理!$I:$I),中間処理!$E:$E,I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62,中間処理!$B:$B,"予定",中間処理!$C:$C,"&gt;="&amp;$G$1,中間処理!$C:$C,"&lt;="&amp;$G$2,中間処理!$D:$D,IF($G$3="すべての作業","&lt;&gt;",$G$3)),0)
)
/IF($G$5="10aあたり",I$8*10,1)),"")</f>
        <v/>
      </c>
      <c r="J62" s="35" t="str">
        <f>IFERROR(IF(J$7="","",
(
SUMIFS(IF($G$4="作業時間（hh:mm）",中間処理!$G:$G,中間処理!$I:$I),中間処理!$E:$E,J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62,中間処理!$B:$B,"予定",中間処理!$C:$C,"&gt;="&amp;$G$1,中間処理!$C:$C,"&lt;="&amp;$G$2,中間処理!$D:$D,IF($G$3="すべての作業","&lt;&gt;",$G$3)),0)
)
/IF($G$5="10aあたり",J$8*10,1)),"")</f>
        <v/>
      </c>
      <c r="K62" s="35" t="str">
        <f>IFERROR(IF(K$7="","",
(
SUMIFS(IF($G$4="作業時間（hh:mm）",中間処理!$G:$G,中間処理!$I:$I),中間処理!$E:$E,K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62,中間処理!$B:$B,"予定",中間処理!$C:$C,"&gt;="&amp;$G$1,中間処理!$C:$C,"&lt;="&amp;$G$2,中間処理!$D:$D,IF($G$3="すべての作業","&lt;&gt;",$G$3)),0)
)
/IF($G$5="10aあたり",K$8*10,1)),"")</f>
        <v/>
      </c>
      <c r="L62" s="35" t="str">
        <f>IFERROR(IF(L$7="","",
(
SUMIFS(IF($G$4="作業時間（hh:mm）",中間処理!$G:$G,中間処理!$I:$I),中間処理!$E:$E,L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62,中間処理!$B:$B,"予定",中間処理!$C:$C,"&gt;="&amp;$G$1,中間処理!$C:$C,"&lt;="&amp;$G$2,中間処理!$D:$D,IF($G$3="すべての作業","&lt;&gt;",$G$3)),0)
)
/IF($G$5="10aあたり",L$8*10,1)),"")</f>
        <v/>
      </c>
      <c r="M62" s="35" t="str">
        <f>IFERROR(IF(M$7="","",
(
SUMIFS(IF($G$4="作業時間（hh:mm）",中間処理!$G:$G,中間処理!$I:$I),中間処理!$E:$E,M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62,中間処理!$B:$B,"予定",中間処理!$C:$C,"&gt;="&amp;$G$1,中間処理!$C:$C,"&lt;="&amp;$G$2,中間処理!$D:$D,IF($G$3="すべての作業","&lt;&gt;",$G$3)),0)
)
/IF($G$5="10aあたり",M$8*10,1)),"")</f>
        <v/>
      </c>
      <c r="N62" s="35" t="str">
        <f>IFERROR(IF(N$7="","",
(
SUMIFS(IF($G$4="作業時間（hh:mm）",中間処理!$G:$G,中間処理!$I:$I),中間処理!$E:$E,N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62,中間処理!$B:$B,"予定",中間処理!$C:$C,"&gt;="&amp;$G$1,中間処理!$C:$C,"&lt;="&amp;$G$2,中間処理!$D:$D,IF($G$3="すべての作業","&lt;&gt;",$G$3)),0)
)
/IF($G$5="10aあたり",N$8*10,1)),"")</f>
        <v/>
      </c>
      <c r="O62" s="35" t="str">
        <f>IFERROR(IF(O$7="","",
(
SUMIFS(IF($G$4="作業時間（hh:mm）",中間処理!$G:$G,中間処理!$I:$I),中間処理!$E:$E,O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62,中間処理!$B:$B,"予定",中間処理!$C:$C,"&gt;="&amp;$G$1,中間処理!$C:$C,"&lt;="&amp;$G$2,中間処理!$D:$D,IF($G$3="すべての作業","&lt;&gt;",$G$3)),0)
)
/IF($G$5="10aあたり",O$8*10,1)),"")</f>
        <v/>
      </c>
      <c r="P62" s="35" t="str">
        <f>IFERROR(IF(P$7="","",
(
SUMIFS(IF($G$4="作業時間（hh:mm）",中間処理!$G:$G,中間処理!$I:$I),中間処理!$E:$E,P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62,中間処理!$B:$B,"予定",中間処理!$C:$C,"&gt;="&amp;$G$1,中間処理!$C:$C,"&lt;="&amp;$G$2,中間処理!$D:$D,IF($G$3="すべての作業","&lt;&gt;",$G$3)),0)
)
/IF($G$5="10aあたり",P$8*10,1)),"")</f>
        <v/>
      </c>
      <c r="Q62" s="35" t="str">
        <f>IFERROR(IF(Q$7="","",
(
SUMIFS(IF($G$4="作業時間（hh:mm）",中間処理!$G:$G,中間処理!$I:$I),中間処理!$E:$E,Q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62,中間処理!$B:$B,"予定",中間処理!$C:$C,"&gt;="&amp;$G$1,中間処理!$C:$C,"&lt;="&amp;$G$2,中間処理!$D:$D,IF($G$3="すべての作業","&lt;&gt;",$G$3)),0)
)
/IF($G$5="10aあたり",Q$8*10,1)),"")</f>
        <v/>
      </c>
      <c r="R62" s="35" t="str">
        <f>IFERROR(IF(R$7="","",
(
SUMIFS(IF($G$4="作業時間（hh:mm）",中間処理!$G:$G,中間処理!$I:$I),中間処理!$E:$E,R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62,中間処理!$B:$B,"予定",中間処理!$C:$C,"&gt;="&amp;$G$1,中間処理!$C:$C,"&lt;="&amp;$G$2,中間処理!$D:$D,IF($G$3="すべての作業","&lt;&gt;",$G$3)),0)
)
/IF($G$5="10aあたり",R$8*10,1)),"")</f>
        <v/>
      </c>
      <c r="S62" s="35" t="str">
        <f>IFERROR(IF(S$7="","",
(
SUMIFS(IF($G$4="作業時間（hh:mm）",中間処理!$G:$G,中間処理!$I:$I),中間処理!$E:$E,S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62,中間処理!$B:$B,"予定",中間処理!$C:$C,"&gt;="&amp;$G$1,中間処理!$C:$C,"&lt;="&amp;$G$2,中間処理!$D:$D,IF($G$3="すべての作業","&lt;&gt;",$G$3)),0)
)
/IF($G$5="10aあたり",S$8*10,1)),"")</f>
        <v/>
      </c>
      <c r="T62" s="35" t="str">
        <f>IFERROR(IF(T$7="","",
(
SUMIFS(IF($G$4="作業時間（hh:mm）",中間処理!$G:$G,中間処理!$I:$I),中間処理!$E:$E,T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62,中間処理!$B:$B,"予定",中間処理!$C:$C,"&gt;="&amp;$G$1,中間処理!$C:$C,"&lt;="&amp;$G$2,中間処理!$D:$D,IF($G$3="すべての作業","&lt;&gt;",$G$3)),0)
)
/IF($G$5="10aあたり",T$8*10,1)),"")</f>
        <v/>
      </c>
      <c r="U62" s="35" t="str">
        <f>IFERROR(IF(U$7="","",
(
SUMIFS(IF($G$4="作業時間（hh:mm）",中間処理!$G:$G,中間処理!$I:$I),中間処理!$E:$E,U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62,中間処理!$B:$B,"予定",中間処理!$C:$C,"&gt;="&amp;$G$1,中間処理!$C:$C,"&lt;="&amp;$G$2,中間処理!$D:$D,IF($G$3="すべての作業","&lt;&gt;",$G$3)),0)
)
/IF($G$5="10aあたり",U$8*10,1)),"")</f>
        <v/>
      </c>
      <c r="V62" s="35" t="str">
        <f>IFERROR(IF(V$7="","",
(
SUMIFS(IF($G$4="作業時間（hh:mm）",中間処理!$G:$G,中間処理!$I:$I),中間処理!$E:$E,V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62,中間処理!$B:$B,"予定",中間処理!$C:$C,"&gt;="&amp;$G$1,中間処理!$C:$C,"&lt;="&amp;$G$2,中間処理!$D:$D,IF($G$3="すべての作業","&lt;&gt;",$G$3)),0)
)
/IF($G$5="10aあたり",V$8*10,1)),"")</f>
        <v/>
      </c>
      <c r="W62" s="35" t="str">
        <f>IFERROR(IF(W$7="","",
(
SUMIFS(IF($G$4="作業時間（hh:mm）",中間処理!$G:$G,中間処理!$I:$I),中間処理!$E:$E,W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62,中間処理!$B:$B,"予定",中間処理!$C:$C,"&gt;="&amp;$G$1,中間処理!$C:$C,"&lt;="&amp;$G$2,中間処理!$D:$D,IF($G$3="すべての作業","&lt;&gt;",$G$3)),0)
)
/IF($G$5="10aあたり",W$8*10,1)),"")</f>
        <v/>
      </c>
      <c r="X62" s="35" t="str">
        <f>IFERROR(IF(X$7="","",
(
SUMIFS(IF($G$4="作業時間（hh:mm）",中間処理!$G:$G,中間処理!$I:$I),中間処理!$E:$E,X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62,中間処理!$B:$B,"予定",中間処理!$C:$C,"&gt;="&amp;$G$1,中間処理!$C:$C,"&lt;="&amp;$G$2,中間処理!$D:$D,IF($G$3="すべての作業","&lt;&gt;",$G$3)),0)
)
/IF($G$5="10aあたり",X$8*10,1)),"")</f>
        <v/>
      </c>
      <c r="Y62" s="35" t="str">
        <f>IFERROR(IF(Y$7="","",
(
SUMIFS(IF($G$4="作業時間（hh:mm）",中間処理!$G:$G,中間処理!$I:$I),中間処理!$E:$E,Y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62,中間処理!$B:$B,"予定",中間処理!$C:$C,"&gt;="&amp;$G$1,中間処理!$C:$C,"&lt;="&amp;$G$2,中間処理!$D:$D,IF($G$3="すべての作業","&lt;&gt;",$G$3)),0)
)
/IF($G$5="10aあたり",Y$8*10,1)),"")</f>
        <v/>
      </c>
      <c r="Z62" s="35" t="str">
        <f>IFERROR(IF(Z$7="","",
(
SUMIFS(IF($G$4="作業時間（hh:mm）",中間処理!$G:$G,中間処理!$I:$I),中間処理!$E:$E,Z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62,中間処理!$B:$B,"予定",中間処理!$C:$C,"&gt;="&amp;$G$1,中間処理!$C:$C,"&lt;="&amp;$G$2,中間処理!$D:$D,IF($G$3="すべての作業","&lt;&gt;",$G$3)),0)
)
/IF($G$5="10aあたり",Z$8*10,1)),"")</f>
        <v/>
      </c>
      <c r="AA62" s="35" t="str">
        <f>IFERROR(IF(AA$7="","",
(
SUMIFS(IF($G$4="作業時間（hh:mm）",中間処理!$G:$G,中間処理!$I:$I),中間処理!$E:$E,AA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62,中間処理!$B:$B,"予定",中間処理!$C:$C,"&gt;="&amp;$G$1,中間処理!$C:$C,"&lt;="&amp;$G$2,中間処理!$D:$D,IF($G$3="すべての作業","&lt;&gt;",$G$3)),0)
)
/IF($G$5="10aあたり",AA$8*10,1)),"")</f>
        <v/>
      </c>
      <c r="AB62" s="35" t="str">
        <f>IFERROR(IF(AB$7="","",
(
SUMIFS(IF($G$4="作業時間（hh:mm）",中間処理!$G:$G,中間処理!$I:$I),中間処理!$E:$E,AB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62,中間処理!$B:$B,"予定",中間処理!$C:$C,"&gt;="&amp;$G$1,中間処理!$C:$C,"&lt;="&amp;$G$2,中間処理!$D:$D,IF($G$3="すべての作業","&lt;&gt;",$G$3)),0)
)
/IF($G$5="10aあたり",AB$8*10,1)),"")</f>
        <v/>
      </c>
      <c r="AC62" s="35" t="str">
        <f>IFERROR(IF(AC$7="","",
(
SUMIFS(IF($G$4="作業時間（hh:mm）",中間処理!$G:$G,中間処理!$I:$I),中間処理!$E:$E,AC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62,中間処理!$B:$B,"予定",中間処理!$C:$C,"&gt;="&amp;$G$1,中間処理!$C:$C,"&lt;="&amp;$G$2,中間処理!$D:$D,IF($G$3="すべての作業","&lt;&gt;",$G$3)),0)
)
/IF($G$5="10aあたり",AC$8*10,1)),"")</f>
        <v/>
      </c>
      <c r="AD62" s="35" t="str">
        <f>IFERROR(IF(AD$7="","",
(
SUMIFS(IF($G$4="作業時間（hh:mm）",中間処理!$G:$G,中間処理!$I:$I),中間処理!$E:$E,AD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62,中間処理!$B:$B,"予定",中間処理!$C:$C,"&gt;="&amp;$G$1,中間処理!$C:$C,"&lt;="&amp;$G$2,中間処理!$D:$D,IF($G$3="すべての作業","&lt;&gt;",$G$3)),0)
)
/IF($G$5="10aあたり",AD$8*10,1)),"")</f>
        <v/>
      </c>
      <c r="AE62" s="35" t="str">
        <f>IFERROR(IF(AE$7="","",
(
SUMIFS(IF($G$4="作業時間（hh:mm）",中間処理!$G:$G,中間処理!$I:$I),中間処理!$E:$E,AE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62,中間処理!$B:$B,"予定",中間処理!$C:$C,"&gt;="&amp;$G$1,中間処理!$C:$C,"&lt;="&amp;$G$2,中間処理!$D:$D,IF($G$3="すべての作業","&lt;&gt;",$G$3)),0)
)
/IF($G$5="10aあたり",AE$8*10,1)),"")</f>
        <v/>
      </c>
      <c r="AF62" s="35" t="str">
        <f>IFERROR(IF(AF$7="","",
(
SUMIFS(IF($G$4="作業時間（hh:mm）",中間処理!$G:$G,中間処理!$I:$I),中間処理!$E:$E,AF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62,中間処理!$B:$B,"予定",中間処理!$C:$C,"&gt;="&amp;$G$1,中間処理!$C:$C,"&lt;="&amp;$G$2,中間処理!$D:$D,IF($G$3="すべての作業","&lt;&gt;",$G$3)),0)
)
/IF($G$5="10aあたり",AF$8*10,1)),"")</f>
        <v/>
      </c>
      <c r="AG62" s="35" t="str">
        <f>IFERROR(IF(AG$7="","",
(
SUMIFS(IF($G$4="作業時間（hh:mm）",中間処理!$G:$G,中間処理!$I:$I),中間処理!$E:$E,AG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62,中間処理!$B:$B,"予定",中間処理!$C:$C,"&gt;="&amp;$G$1,中間処理!$C:$C,"&lt;="&amp;$G$2,中間処理!$D:$D,IF($G$3="すべての作業","&lt;&gt;",$G$3)),0)
)
/IF($G$5="10aあたり",AG$8*10,1)),"")</f>
        <v/>
      </c>
      <c r="AH62" s="35" t="str">
        <f>IFERROR(IF(AH$7="","",
(
SUMIFS(IF($G$4="作業時間（hh:mm）",中間処理!$G:$G,中間処理!$I:$I),中間処理!$E:$E,AH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62,中間処理!$B:$B,"予定",中間処理!$C:$C,"&gt;="&amp;$G$1,中間処理!$C:$C,"&lt;="&amp;$G$2,中間処理!$D:$D,IF($G$3="すべての作業","&lt;&gt;",$G$3)),0)
)
/IF($G$5="10aあたり",AH$8*10,1)),"")</f>
        <v/>
      </c>
      <c r="AI62" s="35" t="str">
        <f>IFERROR(IF(AI$7="","",
(
SUMIFS(IF($G$4="作業時間（hh:mm）",中間処理!$G:$G,中間処理!$I:$I),中間処理!$E:$E,AI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62,中間処理!$B:$B,"予定",中間処理!$C:$C,"&gt;="&amp;$G$1,中間処理!$C:$C,"&lt;="&amp;$G$2,中間処理!$D:$D,IF($G$3="すべての作業","&lt;&gt;",$G$3)),0)
)
/IF($G$5="10aあたり",AI$8*10,1)),"")</f>
        <v/>
      </c>
      <c r="AJ62" s="35" t="str">
        <f>IFERROR(IF(AJ$7="","",
(
SUMIFS(IF($G$4="作業時間（hh:mm）",中間処理!$G:$G,中間処理!$I:$I),中間処理!$E:$E,AJ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62,中間処理!$B:$B,"予定",中間処理!$C:$C,"&gt;="&amp;$G$1,中間処理!$C:$C,"&lt;="&amp;$G$2,中間処理!$D:$D,IF($G$3="すべての作業","&lt;&gt;",$G$3)),0)
)
/IF($G$5="10aあたり",AJ$8*10,1)),"")</f>
        <v/>
      </c>
      <c r="AK62" s="35" t="str">
        <f>IFERROR(IF(AK$7="","",
(
SUMIFS(IF($G$4="作業時間（hh:mm）",中間処理!$G:$G,中間処理!$I:$I),中間処理!$E:$E,AK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62,中間処理!$B:$B,"予定",中間処理!$C:$C,"&gt;="&amp;$G$1,中間処理!$C:$C,"&lt;="&amp;$G$2,中間処理!$D:$D,IF($G$3="すべての作業","&lt;&gt;",$G$3)),0)
)
/IF($G$5="10aあたり",AK$8*10,1)),"")</f>
        <v/>
      </c>
      <c r="AL62" s="35" t="str">
        <f>IFERROR(IF(AL$7="","",
(
SUMIFS(IF($G$4="作業時間（hh:mm）",中間処理!$G:$G,中間処理!$I:$I),中間処理!$E:$E,AL$7,中間処理!$F:$F,$F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62,中間処理!$B:$B,"予定",中間処理!$C:$C,"&gt;="&amp;$G$1,中間処理!$C:$C,"&lt;="&amp;$G$2,中間処理!$D:$D,IF($G$3="すべての作業","&lt;&gt;",$G$3)),0)
)
/IF($G$5="10aあたり",AL$8*10,1)),"")</f>
        <v/>
      </c>
    </row>
    <row r="63" spans="7:38">
      <c r="G63" s="13"/>
      <c r="H63" s="22" t="str">
        <f>IF(G63="","",
IF(G$4="作業時間（hh:mm）",SUM(I63:AL63),
IF(
COUNTIFS(単価情報!C:C,F63,単価情報!B:B,"作業者",単価情報!K:K,"&gt;="&amp;G$1,単価情報!J:J,"&lt;="&amp;G$2)
+COUNTIFS(単価情報!C:C,F63,単価情報!B:B,"作業者",単価情報!K:K,"",単価情報!J:J,"&lt;="&amp;G$2)=0,
"単価設定なし",SUM(I63:AL63))))</f>
        <v/>
      </c>
      <c r="I63" s="34" t="str">
        <f>IFERROR(IF(I$7="","",
(
SUMIFS(IF($G$4="作業時間（hh:mm）",中間処理!$G:$G,中間処理!$I:$I),中間処理!$E:$E,I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63,中間処理!$B:$B,"予定",中間処理!$C:$C,"&gt;="&amp;$G$1,中間処理!$C:$C,"&lt;="&amp;$G$2,中間処理!$D:$D,IF($G$3="すべての作業","&lt;&gt;",$G$3)),0)
)
/IF($G$5="10aあたり",I$8*10,1)),"")</f>
        <v/>
      </c>
      <c r="J63" s="35" t="str">
        <f>IFERROR(IF(J$7="","",
(
SUMIFS(IF($G$4="作業時間（hh:mm）",中間処理!$G:$G,中間処理!$I:$I),中間処理!$E:$E,J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63,中間処理!$B:$B,"予定",中間処理!$C:$C,"&gt;="&amp;$G$1,中間処理!$C:$C,"&lt;="&amp;$G$2,中間処理!$D:$D,IF($G$3="すべての作業","&lt;&gt;",$G$3)),0)
)
/IF($G$5="10aあたり",J$8*10,1)),"")</f>
        <v/>
      </c>
      <c r="K63" s="35" t="str">
        <f>IFERROR(IF(K$7="","",
(
SUMIFS(IF($G$4="作業時間（hh:mm）",中間処理!$G:$G,中間処理!$I:$I),中間処理!$E:$E,K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63,中間処理!$B:$B,"予定",中間処理!$C:$C,"&gt;="&amp;$G$1,中間処理!$C:$C,"&lt;="&amp;$G$2,中間処理!$D:$D,IF($G$3="すべての作業","&lt;&gt;",$G$3)),0)
)
/IF($G$5="10aあたり",K$8*10,1)),"")</f>
        <v/>
      </c>
      <c r="L63" s="35" t="str">
        <f>IFERROR(IF(L$7="","",
(
SUMIFS(IF($G$4="作業時間（hh:mm）",中間処理!$G:$G,中間処理!$I:$I),中間処理!$E:$E,L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63,中間処理!$B:$B,"予定",中間処理!$C:$C,"&gt;="&amp;$G$1,中間処理!$C:$C,"&lt;="&amp;$G$2,中間処理!$D:$D,IF($G$3="すべての作業","&lt;&gt;",$G$3)),0)
)
/IF($G$5="10aあたり",L$8*10,1)),"")</f>
        <v/>
      </c>
      <c r="M63" s="35" t="str">
        <f>IFERROR(IF(M$7="","",
(
SUMIFS(IF($G$4="作業時間（hh:mm）",中間処理!$G:$G,中間処理!$I:$I),中間処理!$E:$E,M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63,中間処理!$B:$B,"予定",中間処理!$C:$C,"&gt;="&amp;$G$1,中間処理!$C:$C,"&lt;="&amp;$G$2,中間処理!$D:$D,IF($G$3="すべての作業","&lt;&gt;",$G$3)),0)
)
/IF($G$5="10aあたり",M$8*10,1)),"")</f>
        <v/>
      </c>
      <c r="N63" s="35" t="str">
        <f>IFERROR(IF(N$7="","",
(
SUMIFS(IF($G$4="作業時間（hh:mm）",中間処理!$G:$G,中間処理!$I:$I),中間処理!$E:$E,N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63,中間処理!$B:$B,"予定",中間処理!$C:$C,"&gt;="&amp;$G$1,中間処理!$C:$C,"&lt;="&amp;$G$2,中間処理!$D:$D,IF($G$3="すべての作業","&lt;&gt;",$G$3)),0)
)
/IF($G$5="10aあたり",N$8*10,1)),"")</f>
        <v/>
      </c>
      <c r="O63" s="35" t="str">
        <f>IFERROR(IF(O$7="","",
(
SUMIFS(IF($G$4="作業時間（hh:mm）",中間処理!$G:$G,中間処理!$I:$I),中間処理!$E:$E,O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63,中間処理!$B:$B,"予定",中間処理!$C:$C,"&gt;="&amp;$G$1,中間処理!$C:$C,"&lt;="&amp;$G$2,中間処理!$D:$D,IF($G$3="すべての作業","&lt;&gt;",$G$3)),0)
)
/IF($G$5="10aあたり",O$8*10,1)),"")</f>
        <v/>
      </c>
      <c r="P63" s="35" t="str">
        <f>IFERROR(IF(P$7="","",
(
SUMIFS(IF($G$4="作業時間（hh:mm）",中間処理!$G:$G,中間処理!$I:$I),中間処理!$E:$E,P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63,中間処理!$B:$B,"予定",中間処理!$C:$C,"&gt;="&amp;$G$1,中間処理!$C:$C,"&lt;="&amp;$G$2,中間処理!$D:$D,IF($G$3="すべての作業","&lt;&gt;",$G$3)),0)
)
/IF($G$5="10aあたり",P$8*10,1)),"")</f>
        <v/>
      </c>
      <c r="Q63" s="35" t="str">
        <f>IFERROR(IF(Q$7="","",
(
SUMIFS(IF($G$4="作業時間（hh:mm）",中間処理!$G:$G,中間処理!$I:$I),中間処理!$E:$E,Q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63,中間処理!$B:$B,"予定",中間処理!$C:$C,"&gt;="&amp;$G$1,中間処理!$C:$C,"&lt;="&amp;$G$2,中間処理!$D:$D,IF($G$3="すべての作業","&lt;&gt;",$G$3)),0)
)
/IF($G$5="10aあたり",Q$8*10,1)),"")</f>
        <v/>
      </c>
      <c r="R63" s="35" t="str">
        <f>IFERROR(IF(R$7="","",
(
SUMIFS(IF($G$4="作業時間（hh:mm）",中間処理!$G:$G,中間処理!$I:$I),中間処理!$E:$E,R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63,中間処理!$B:$B,"予定",中間処理!$C:$C,"&gt;="&amp;$G$1,中間処理!$C:$C,"&lt;="&amp;$G$2,中間処理!$D:$D,IF($G$3="すべての作業","&lt;&gt;",$G$3)),0)
)
/IF($G$5="10aあたり",R$8*10,1)),"")</f>
        <v/>
      </c>
      <c r="S63" s="35" t="str">
        <f>IFERROR(IF(S$7="","",
(
SUMIFS(IF($G$4="作業時間（hh:mm）",中間処理!$G:$G,中間処理!$I:$I),中間処理!$E:$E,S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63,中間処理!$B:$B,"予定",中間処理!$C:$C,"&gt;="&amp;$G$1,中間処理!$C:$C,"&lt;="&amp;$G$2,中間処理!$D:$D,IF($G$3="すべての作業","&lt;&gt;",$G$3)),0)
)
/IF($G$5="10aあたり",S$8*10,1)),"")</f>
        <v/>
      </c>
      <c r="T63" s="35" t="str">
        <f>IFERROR(IF(T$7="","",
(
SUMIFS(IF($G$4="作業時間（hh:mm）",中間処理!$G:$G,中間処理!$I:$I),中間処理!$E:$E,T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63,中間処理!$B:$B,"予定",中間処理!$C:$C,"&gt;="&amp;$G$1,中間処理!$C:$C,"&lt;="&amp;$G$2,中間処理!$D:$D,IF($G$3="すべての作業","&lt;&gt;",$G$3)),0)
)
/IF($G$5="10aあたり",T$8*10,1)),"")</f>
        <v/>
      </c>
      <c r="U63" s="35" t="str">
        <f>IFERROR(IF(U$7="","",
(
SUMIFS(IF($G$4="作業時間（hh:mm）",中間処理!$G:$G,中間処理!$I:$I),中間処理!$E:$E,U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63,中間処理!$B:$B,"予定",中間処理!$C:$C,"&gt;="&amp;$G$1,中間処理!$C:$C,"&lt;="&amp;$G$2,中間処理!$D:$D,IF($G$3="すべての作業","&lt;&gt;",$G$3)),0)
)
/IF($G$5="10aあたり",U$8*10,1)),"")</f>
        <v/>
      </c>
      <c r="V63" s="35" t="str">
        <f>IFERROR(IF(V$7="","",
(
SUMIFS(IF($G$4="作業時間（hh:mm）",中間処理!$G:$G,中間処理!$I:$I),中間処理!$E:$E,V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63,中間処理!$B:$B,"予定",中間処理!$C:$C,"&gt;="&amp;$G$1,中間処理!$C:$C,"&lt;="&amp;$G$2,中間処理!$D:$D,IF($G$3="すべての作業","&lt;&gt;",$G$3)),0)
)
/IF($G$5="10aあたり",V$8*10,1)),"")</f>
        <v/>
      </c>
      <c r="W63" s="35" t="str">
        <f>IFERROR(IF(W$7="","",
(
SUMIFS(IF($G$4="作業時間（hh:mm）",中間処理!$G:$G,中間処理!$I:$I),中間処理!$E:$E,W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63,中間処理!$B:$B,"予定",中間処理!$C:$C,"&gt;="&amp;$G$1,中間処理!$C:$C,"&lt;="&amp;$G$2,中間処理!$D:$D,IF($G$3="すべての作業","&lt;&gt;",$G$3)),0)
)
/IF($G$5="10aあたり",W$8*10,1)),"")</f>
        <v/>
      </c>
      <c r="X63" s="35" t="str">
        <f>IFERROR(IF(X$7="","",
(
SUMIFS(IF($G$4="作業時間（hh:mm）",中間処理!$G:$G,中間処理!$I:$I),中間処理!$E:$E,X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63,中間処理!$B:$B,"予定",中間処理!$C:$C,"&gt;="&amp;$G$1,中間処理!$C:$C,"&lt;="&amp;$G$2,中間処理!$D:$D,IF($G$3="すべての作業","&lt;&gt;",$G$3)),0)
)
/IF($G$5="10aあたり",X$8*10,1)),"")</f>
        <v/>
      </c>
      <c r="Y63" s="35" t="str">
        <f>IFERROR(IF(Y$7="","",
(
SUMIFS(IF($G$4="作業時間（hh:mm）",中間処理!$G:$G,中間処理!$I:$I),中間処理!$E:$E,Y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63,中間処理!$B:$B,"予定",中間処理!$C:$C,"&gt;="&amp;$G$1,中間処理!$C:$C,"&lt;="&amp;$G$2,中間処理!$D:$D,IF($G$3="すべての作業","&lt;&gt;",$G$3)),0)
)
/IF($G$5="10aあたり",Y$8*10,1)),"")</f>
        <v/>
      </c>
      <c r="Z63" s="35" t="str">
        <f>IFERROR(IF(Z$7="","",
(
SUMIFS(IF($G$4="作業時間（hh:mm）",中間処理!$G:$G,中間処理!$I:$I),中間処理!$E:$E,Z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63,中間処理!$B:$B,"予定",中間処理!$C:$C,"&gt;="&amp;$G$1,中間処理!$C:$C,"&lt;="&amp;$G$2,中間処理!$D:$D,IF($G$3="すべての作業","&lt;&gt;",$G$3)),0)
)
/IF($G$5="10aあたり",Z$8*10,1)),"")</f>
        <v/>
      </c>
      <c r="AA63" s="35" t="str">
        <f>IFERROR(IF(AA$7="","",
(
SUMIFS(IF($G$4="作業時間（hh:mm）",中間処理!$G:$G,中間処理!$I:$I),中間処理!$E:$E,AA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63,中間処理!$B:$B,"予定",中間処理!$C:$C,"&gt;="&amp;$G$1,中間処理!$C:$C,"&lt;="&amp;$G$2,中間処理!$D:$D,IF($G$3="すべての作業","&lt;&gt;",$G$3)),0)
)
/IF($G$5="10aあたり",AA$8*10,1)),"")</f>
        <v/>
      </c>
      <c r="AB63" s="35" t="str">
        <f>IFERROR(IF(AB$7="","",
(
SUMIFS(IF($G$4="作業時間（hh:mm）",中間処理!$G:$G,中間処理!$I:$I),中間処理!$E:$E,AB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63,中間処理!$B:$B,"予定",中間処理!$C:$C,"&gt;="&amp;$G$1,中間処理!$C:$C,"&lt;="&amp;$G$2,中間処理!$D:$D,IF($G$3="すべての作業","&lt;&gt;",$G$3)),0)
)
/IF($G$5="10aあたり",AB$8*10,1)),"")</f>
        <v/>
      </c>
      <c r="AC63" s="35" t="str">
        <f>IFERROR(IF(AC$7="","",
(
SUMIFS(IF($G$4="作業時間（hh:mm）",中間処理!$G:$G,中間処理!$I:$I),中間処理!$E:$E,AC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63,中間処理!$B:$B,"予定",中間処理!$C:$C,"&gt;="&amp;$G$1,中間処理!$C:$C,"&lt;="&amp;$G$2,中間処理!$D:$D,IF($G$3="すべての作業","&lt;&gt;",$G$3)),0)
)
/IF($G$5="10aあたり",AC$8*10,1)),"")</f>
        <v/>
      </c>
      <c r="AD63" s="35" t="str">
        <f>IFERROR(IF(AD$7="","",
(
SUMIFS(IF($G$4="作業時間（hh:mm）",中間処理!$G:$G,中間処理!$I:$I),中間処理!$E:$E,AD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63,中間処理!$B:$B,"予定",中間処理!$C:$C,"&gt;="&amp;$G$1,中間処理!$C:$C,"&lt;="&amp;$G$2,中間処理!$D:$D,IF($G$3="すべての作業","&lt;&gt;",$G$3)),0)
)
/IF($G$5="10aあたり",AD$8*10,1)),"")</f>
        <v/>
      </c>
      <c r="AE63" s="35" t="str">
        <f>IFERROR(IF(AE$7="","",
(
SUMIFS(IF($G$4="作業時間（hh:mm）",中間処理!$G:$G,中間処理!$I:$I),中間処理!$E:$E,AE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63,中間処理!$B:$B,"予定",中間処理!$C:$C,"&gt;="&amp;$G$1,中間処理!$C:$C,"&lt;="&amp;$G$2,中間処理!$D:$D,IF($G$3="すべての作業","&lt;&gt;",$G$3)),0)
)
/IF($G$5="10aあたり",AE$8*10,1)),"")</f>
        <v/>
      </c>
      <c r="AF63" s="35" t="str">
        <f>IFERROR(IF(AF$7="","",
(
SUMIFS(IF($G$4="作業時間（hh:mm）",中間処理!$G:$G,中間処理!$I:$I),中間処理!$E:$E,AF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63,中間処理!$B:$B,"予定",中間処理!$C:$C,"&gt;="&amp;$G$1,中間処理!$C:$C,"&lt;="&amp;$G$2,中間処理!$D:$D,IF($G$3="すべての作業","&lt;&gt;",$G$3)),0)
)
/IF($G$5="10aあたり",AF$8*10,1)),"")</f>
        <v/>
      </c>
      <c r="AG63" s="35" t="str">
        <f>IFERROR(IF(AG$7="","",
(
SUMIFS(IF($G$4="作業時間（hh:mm）",中間処理!$G:$G,中間処理!$I:$I),中間処理!$E:$E,AG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63,中間処理!$B:$B,"予定",中間処理!$C:$C,"&gt;="&amp;$G$1,中間処理!$C:$C,"&lt;="&amp;$G$2,中間処理!$D:$D,IF($G$3="すべての作業","&lt;&gt;",$G$3)),0)
)
/IF($G$5="10aあたり",AG$8*10,1)),"")</f>
        <v/>
      </c>
      <c r="AH63" s="35" t="str">
        <f>IFERROR(IF(AH$7="","",
(
SUMIFS(IF($G$4="作業時間（hh:mm）",中間処理!$G:$G,中間処理!$I:$I),中間処理!$E:$E,AH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63,中間処理!$B:$B,"予定",中間処理!$C:$C,"&gt;="&amp;$G$1,中間処理!$C:$C,"&lt;="&amp;$G$2,中間処理!$D:$D,IF($G$3="すべての作業","&lt;&gt;",$G$3)),0)
)
/IF($G$5="10aあたり",AH$8*10,1)),"")</f>
        <v/>
      </c>
      <c r="AI63" s="35" t="str">
        <f>IFERROR(IF(AI$7="","",
(
SUMIFS(IF($G$4="作業時間（hh:mm）",中間処理!$G:$G,中間処理!$I:$I),中間処理!$E:$E,AI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63,中間処理!$B:$B,"予定",中間処理!$C:$C,"&gt;="&amp;$G$1,中間処理!$C:$C,"&lt;="&amp;$G$2,中間処理!$D:$D,IF($G$3="すべての作業","&lt;&gt;",$G$3)),0)
)
/IF($G$5="10aあたり",AI$8*10,1)),"")</f>
        <v/>
      </c>
      <c r="AJ63" s="35" t="str">
        <f>IFERROR(IF(AJ$7="","",
(
SUMIFS(IF($G$4="作業時間（hh:mm）",中間処理!$G:$G,中間処理!$I:$I),中間処理!$E:$E,AJ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63,中間処理!$B:$B,"予定",中間処理!$C:$C,"&gt;="&amp;$G$1,中間処理!$C:$C,"&lt;="&amp;$G$2,中間処理!$D:$D,IF($G$3="すべての作業","&lt;&gt;",$G$3)),0)
)
/IF($G$5="10aあたり",AJ$8*10,1)),"")</f>
        <v/>
      </c>
      <c r="AK63" s="35" t="str">
        <f>IFERROR(IF(AK$7="","",
(
SUMIFS(IF($G$4="作業時間（hh:mm）",中間処理!$G:$G,中間処理!$I:$I),中間処理!$E:$E,AK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63,中間処理!$B:$B,"予定",中間処理!$C:$C,"&gt;="&amp;$G$1,中間処理!$C:$C,"&lt;="&amp;$G$2,中間処理!$D:$D,IF($G$3="すべての作業","&lt;&gt;",$G$3)),0)
)
/IF($G$5="10aあたり",AK$8*10,1)),"")</f>
        <v/>
      </c>
      <c r="AL63" s="35" t="str">
        <f>IFERROR(IF(AL$7="","",
(
SUMIFS(IF($G$4="作業時間（hh:mm）",中間処理!$G:$G,中間処理!$I:$I),中間処理!$E:$E,AL$7,中間処理!$F:$F,$F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63,中間処理!$B:$B,"予定",中間処理!$C:$C,"&gt;="&amp;$G$1,中間処理!$C:$C,"&lt;="&amp;$G$2,中間処理!$D:$D,IF($G$3="すべての作業","&lt;&gt;",$G$3)),0)
)
/IF($G$5="10aあたり",AL$8*10,1)),"")</f>
        <v/>
      </c>
    </row>
    <row r="64" spans="7:38">
      <c r="G64" s="13"/>
      <c r="H64" s="22" t="str">
        <f>IF(G64="","",
IF(G$4="作業時間（hh:mm）",SUM(I64:AL64),
IF(
COUNTIFS(単価情報!C:C,F64,単価情報!B:B,"作業者",単価情報!K:K,"&gt;="&amp;G$1,単価情報!J:J,"&lt;="&amp;G$2)
+COUNTIFS(単価情報!C:C,F64,単価情報!B:B,"作業者",単価情報!K:K,"",単価情報!J:J,"&lt;="&amp;G$2)=0,
"単価設定なし",SUM(I64:AL64))))</f>
        <v/>
      </c>
      <c r="I64" s="34" t="str">
        <f>IFERROR(IF(I$7="","",
(
SUMIFS(IF($G$4="作業時間（hh:mm）",中間処理!$G:$G,中間処理!$I:$I),中間処理!$E:$E,I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64,中間処理!$B:$B,"予定",中間処理!$C:$C,"&gt;="&amp;$G$1,中間処理!$C:$C,"&lt;="&amp;$G$2,中間処理!$D:$D,IF($G$3="すべての作業","&lt;&gt;",$G$3)),0)
)
/IF($G$5="10aあたり",I$8*10,1)),"")</f>
        <v/>
      </c>
      <c r="J64" s="35" t="str">
        <f>IFERROR(IF(J$7="","",
(
SUMIFS(IF($G$4="作業時間（hh:mm）",中間処理!$G:$G,中間処理!$I:$I),中間処理!$E:$E,J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64,中間処理!$B:$B,"予定",中間処理!$C:$C,"&gt;="&amp;$G$1,中間処理!$C:$C,"&lt;="&amp;$G$2,中間処理!$D:$D,IF($G$3="すべての作業","&lt;&gt;",$G$3)),0)
)
/IF($G$5="10aあたり",J$8*10,1)),"")</f>
        <v/>
      </c>
      <c r="K64" s="35" t="str">
        <f>IFERROR(IF(K$7="","",
(
SUMIFS(IF($G$4="作業時間（hh:mm）",中間処理!$G:$G,中間処理!$I:$I),中間処理!$E:$E,K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64,中間処理!$B:$B,"予定",中間処理!$C:$C,"&gt;="&amp;$G$1,中間処理!$C:$C,"&lt;="&amp;$G$2,中間処理!$D:$D,IF($G$3="すべての作業","&lt;&gt;",$G$3)),0)
)
/IF($G$5="10aあたり",K$8*10,1)),"")</f>
        <v/>
      </c>
      <c r="L64" s="35" t="str">
        <f>IFERROR(IF(L$7="","",
(
SUMIFS(IF($G$4="作業時間（hh:mm）",中間処理!$G:$G,中間処理!$I:$I),中間処理!$E:$E,L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64,中間処理!$B:$B,"予定",中間処理!$C:$C,"&gt;="&amp;$G$1,中間処理!$C:$C,"&lt;="&amp;$G$2,中間処理!$D:$D,IF($G$3="すべての作業","&lt;&gt;",$G$3)),0)
)
/IF($G$5="10aあたり",L$8*10,1)),"")</f>
        <v/>
      </c>
      <c r="M64" s="35" t="str">
        <f>IFERROR(IF(M$7="","",
(
SUMIFS(IF($G$4="作業時間（hh:mm）",中間処理!$G:$G,中間処理!$I:$I),中間処理!$E:$E,M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64,中間処理!$B:$B,"予定",中間処理!$C:$C,"&gt;="&amp;$G$1,中間処理!$C:$C,"&lt;="&amp;$G$2,中間処理!$D:$D,IF($G$3="すべての作業","&lt;&gt;",$G$3)),0)
)
/IF($G$5="10aあたり",M$8*10,1)),"")</f>
        <v/>
      </c>
      <c r="N64" s="35" t="str">
        <f>IFERROR(IF(N$7="","",
(
SUMIFS(IF($G$4="作業時間（hh:mm）",中間処理!$G:$G,中間処理!$I:$I),中間処理!$E:$E,N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64,中間処理!$B:$B,"予定",中間処理!$C:$C,"&gt;="&amp;$G$1,中間処理!$C:$C,"&lt;="&amp;$G$2,中間処理!$D:$D,IF($G$3="すべての作業","&lt;&gt;",$G$3)),0)
)
/IF($G$5="10aあたり",N$8*10,1)),"")</f>
        <v/>
      </c>
      <c r="O64" s="35" t="str">
        <f>IFERROR(IF(O$7="","",
(
SUMIFS(IF($G$4="作業時間（hh:mm）",中間処理!$G:$G,中間処理!$I:$I),中間処理!$E:$E,O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64,中間処理!$B:$B,"予定",中間処理!$C:$C,"&gt;="&amp;$G$1,中間処理!$C:$C,"&lt;="&amp;$G$2,中間処理!$D:$D,IF($G$3="すべての作業","&lt;&gt;",$G$3)),0)
)
/IF($G$5="10aあたり",O$8*10,1)),"")</f>
        <v/>
      </c>
      <c r="P64" s="35" t="str">
        <f>IFERROR(IF(P$7="","",
(
SUMIFS(IF($G$4="作業時間（hh:mm）",中間処理!$G:$G,中間処理!$I:$I),中間処理!$E:$E,P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64,中間処理!$B:$B,"予定",中間処理!$C:$C,"&gt;="&amp;$G$1,中間処理!$C:$C,"&lt;="&amp;$G$2,中間処理!$D:$D,IF($G$3="すべての作業","&lt;&gt;",$G$3)),0)
)
/IF($G$5="10aあたり",P$8*10,1)),"")</f>
        <v/>
      </c>
      <c r="Q64" s="35" t="str">
        <f>IFERROR(IF(Q$7="","",
(
SUMIFS(IF($G$4="作業時間（hh:mm）",中間処理!$G:$G,中間処理!$I:$I),中間処理!$E:$E,Q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64,中間処理!$B:$B,"予定",中間処理!$C:$C,"&gt;="&amp;$G$1,中間処理!$C:$C,"&lt;="&amp;$G$2,中間処理!$D:$D,IF($G$3="すべての作業","&lt;&gt;",$G$3)),0)
)
/IF($G$5="10aあたり",Q$8*10,1)),"")</f>
        <v/>
      </c>
      <c r="R64" s="35" t="str">
        <f>IFERROR(IF(R$7="","",
(
SUMIFS(IF($G$4="作業時間（hh:mm）",中間処理!$G:$G,中間処理!$I:$I),中間処理!$E:$E,R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64,中間処理!$B:$B,"予定",中間処理!$C:$C,"&gt;="&amp;$G$1,中間処理!$C:$C,"&lt;="&amp;$G$2,中間処理!$D:$D,IF($G$3="すべての作業","&lt;&gt;",$G$3)),0)
)
/IF($G$5="10aあたり",R$8*10,1)),"")</f>
        <v/>
      </c>
      <c r="S64" s="35" t="str">
        <f>IFERROR(IF(S$7="","",
(
SUMIFS(IF($G$4="作業時間（hh:mm）",中間処理!$G:$G,中間処理!$I:$I),中間処理!$E:$E,S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64,中間処理!$B:$B,"予定",中間処理!$C:$C,"&gt;="&amp;$G$1,中間処理!$C:$C,"&lt;="&amp;$G$2,中間処理!$D:$D,IF($G$3="すべての作業","&lt;&gt;",$G$3)),0)
)
/IF($G$5="10aあたり",S$8*10,1)),"")</f>
        <v/>
      </c>
      <c r="T64" s="35" t="str">
        <f>IFERROR(IF(T$7="","",
(
SUMIFS(IF($G$4="作業時間（hh:mm）",中間処理!$G:$G,中間処理!$I:$I),中間処理!$E:$E,T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64,中間処理!$B:$B,"予定",中間処理!$C:$C,"&gt;="&amp;$G$1,中間処理!$C:$C,"&lt;="&amp;$G$2,中間処理!$D:$D,IF($G$3="すべての作業","&lt;&gt;",$G$3)),0)
)
/IF($G$5="10aあたり",T$8*10,1)),"")</f>
        <v/>
      </c>
      <c r="U64" s="35" t="str">
        <f>IFERROR(IF(U$7="","",
(
SUMIFS(IF($G$4="作業時間（hh:mm）",中間処理!$G:$G,中間処理!$I:$I),中間処理!$E:$E,U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64,中間処理!$B:$B,"予定",中間処理!$C:$C,"&gt;="&amp;$G$1,中間処理!$C:$C,"&lt;="&amp;$G$2,中間処理!$D:$D,IF($G$3="すべての作業","&lt;&gt;",$G$3)),0)
)
/IF($G$5="10aあたり",U$8*10,1)),"")</f>
        <v/>
      </c>
      <c r="V64" s="35" t="str">
        <f>IFERROR(IF(V$7="","",
(
SUMIFS(IF($G$4="作業時間（hh:mm）",中間処理!$G:$G,中間処理!$I:$I),中間処理!$E:$E,V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64,中間処理!$B:$B,"予定",中間処理!$C:$C,"&gt;="&amp;$G$1,中間処理!$C:$C,"&lt;="&amp;$G$2,中間処理!$D:$D,IF($G$3="すべての作業","&lt;&gt;",$G$3)),0)
)
/IF($G$5="10aあたり",V$8*10,1)),"")</f>
        <v/>
      </c>
      <c r="W64" s="35" t="str">
        <f>IFERROR(IF(W$7="","",
(
SUMIFS(IF($G$4="作業時間（hh:mm）",中間処理!$G:$G,中間処理!$I:$I),中間処理!$E:$E,W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64,中間処理!$B:$B,"予定",中間処理!$C:$C,"&gt;="&amp;$G$1,中間処理!$C:$C,"&lt;="&amp;$G$2,中間処理!$D:$D,IF($G$3="すべての作業","&lt;&gt;",$G$3)),0)
)
/IF($G$5="10aあたり",W$8*10,1)),"")</f>
        <v/>
      </c>
      <c r="X64" s="35" t="str">
        <f>IFERROR(IF(X$7="","",
(
SUMIFS(IF($G$4="作業時間（hh:mm）",中間処理!$G:$G,中間処理!$I:$I),中間処理!$E:$E,X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64,中間処理!$B:$B,"予定",中間処理!$C:$C,"&gt;="&amp;$G$1,中間処理!$C:$C,"&lt;="&amp;$G$2,中間処理!$D:$D,IF($G$3="すべての作業","&lt;&gt;",$G$3)),0)
)
/IF($G$5="10aあたり",X$8*10,1)),"")</f>
        <v/>
      </c>
      <c r="Y64" s="35" t="str">
        <f>IFERROR(IF(Y$7="","",
(
SUMIFS(IF($G$4="作業時間（hh:mm）",中間処理!$G:$G,中間処理!$I:$I),中間処理!$E:$E,Y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64,中間処理!$B:$B,"予定",中間処理!$C:$C,"&gt;="&amp;$G$1,中間処理!$C:$C,"&lt;="&amp;$G$2,中間処理!$D:$D,IF($G$3="すべての作業","&lt;&gt;",$G$3)),0)
)
/IF($G$5="10aあたり",Y$8*10,1)),"")</f>
        <v/>
      </c>
      <c r="Z64" s="35" t="str">
        <f>IFERROR(IF(Z$7="","",
(
SUMIFS(IF($G$4="作業時間（hh:mm）",中間処理!$G:$G,中間処理!$I:$I),中間処理!$E:$E,Z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64,中間処理!$B:$B,"予定",中間処理!$C:$C,"&gt;="&amp;$G$1,中間処理!$C:$C,"&lt;="&amp;$G$2,中間処理!$D:$D,IF($G$3="すべての作業","&lt;&gt;",$G$3)),0)
)
/IF($G$5="10aあたり",Z$8*10,1)),"")</f>
        <v/>
      </c>
      <c r="AA64" s="35" t="str">
        <f>IFERROR(IF(AA$7="","",
(
SUMIFS(IF($G$4="作業時間（hh:mm）",中間処理!$G:$G,中間処理!$I:$I),中間処理!$E:$E,AA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64,中間処理!$B:$B,"予定",中間処理!$C:$C,"&gt;="&amp;$G$1,中間処理!$C:$C,"&lt;="&amp;$G$2,中間処理!$D:$D,IF($G$3="すべての作業","&lt;&gt;",$G$3)),0)
)
/IF($G$5="10aあたり",AA$8*10,1)),"")</f>
        <v/>
      </c>
      <c r="AB64" s="35" t="str">
        <f>IFERROR(IF(AB$7="","",
(
SUMIFS(IF($G$4="作業時間（hh:mm）",中間処理!$G:$G,中間処理!$I:$I),中間処理!$E:$E,AB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64,中間処理!$B:$B,"予定",中間処理!$C:$C,"&gt;="&amp;$G$1,中間処理!$C:$C,"&lt;="&amp;$G$2,中間処理!$D:$D,IF($G$3="すべての作業","&lt;&gt;",$G$3)),0)
)
/IF($G$5="10aあたり",AB$8*10,1)),"")</f>
        <v/>
      </c>
      <c r="AC64" s="35" t="str">
        <f>IFERROR(IF(AC$7="","",
(
SUMIFS(IF($G$4="作業時間（hh:mm）",中間処理!$G:$G,中間処理!$I:$I),中間処理!$E:$E,AC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64,中間処理!$B:$B,"予定",中間処理!$C:$C,"&gt;="&amp;$G$1,中間処理!$C:$C,"&lt;="&amp;$G$2,中間処理!$D:$D,IF($G$3="すべての作業","&lt;&gt;",$G$3)),0)
)
/IF($G$5="10aあたり",AC$8*10,1)),"")</f>
        <v/>
      </c>
      <c r="AD64" s="35" t="str">
        <f>IFERROR(IF(AD$7="","",
(
SUMIFS(IF($G$4="作業時間（hh:mm）",中間処理!$G:$G,中間処理!$I:$I),中間処理!$E:$E,AD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64,中間処理!$B:$B,"予定",中間処理!$C:$C,"&gt;="&amp;$G$1,中間処理!$C:$C,"&lt;="&amp;$G$2,中間処理!$D:$D,IF($G$3="すべての作業","&lt;&gt;",$G$3)),0)
)
/IF($G$5="10aあたり",AD$8*10,1)),"")</f>
        <v/>
      </c>
      <c r="AE64" s="35" t="str">
        <f>IFERROR(IF(AE$7="","",
(
SUMIFS(IF($G$4="作業時間（hh:mm）",中間処理!$G:$G,中間処理!$I:$I),中間処理!$E:$E,AE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64,中間処理!$B:$B,"予定",中間処理!$C:$C,"&gt;="&amp;$G$1,中間処理!$C:$C,"&lt;="&amp;$G$2,中間処理!$D:$D,IF($G$3="すべての作業","&lt;&gt;",$G$3)),0)
)
/IF($G$5="10aあたり",AE$8*10,1)),"")</f>
        <v/>
      </c>
      <c r="AF64" s="35" t="str">
        <f>IFERROR(IF(AF$7="","",
(
SUMIFS(IF($G$4="作業時間（hh:mm）",中間処理!$G:$G,中間処理!$I:$I),中間処理!$E:$E,AF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64,中間処理!$B:$B,"予定",中間処理!$C:$C,"&gt;="&amp;$G$1,中間処理!$C:$C,"&lt;="&amp;$G$2,中間処理!$D:$D,IF($G$3="すべての作業","&lt;&gt;",$G$3)),0)
)
/IF($G$5="10aあたり",AF$8*10,1)),"")</f>
        <v/>
      </c>
      <c r="AG64" s="35" t="str">
        <f>IFERROR(IF(AG$7="","",
(
SUMIFS(IF($G$4="作業時間（hh:mm）",中間処理!$G:$G,中間処理!$I:$I),中間処理!$E:$E,AG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64,中間処理!$B:$B,"予定",中間処理!$C:$C,"&gt;="&amp;$G$1,中間処理!$C:$C,"&lt;="&amp;$G$2,中間処理!$D:$D,IF($G$3="すべての作業","&lt;&gt;",$G$3)),0)
)
/IF($G$5="10aあたり",AG$8*10,1)),"")</f>
        <v/>
      </c>
      <c r="AH64" s="35" t="str">
        <f>IFERROR(IF(AH$7="","",
(
SUMIFS(IF($G$4="作業時間（hh:mm）",中間処理!$G:$G,中間処理!$I:$I),中間処理!$E:$E,AH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64,中間処理!$B:$B,"予定",中間処理!$C:$C,"&gt;="&amp;$G$1,中間処理!$C:$C,"&lt;="&amp;$G$2,中間処理!$D:$D,IF($G$3="すべての作業","&lt;&gt;",$G$3)),0)
)
/IF($G$5="10aあたり",AH$8*10,1)),"")</f>
        <v/>
      </c>
      <c r="AI64" s="35" t="str">
        <f>IFERROR(IF(AI$7="","",
(
SUMIFS(IF($G$4="作業時間（hh:mm）",中間処理!$G:$G,中間処理!$I:$I),中間処理!$E:$E,AI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64,中間処理!$B:$B,"予定",中間処理!$C:$C,"&gt;="&amp;$G$1,中間処理!$C:$C,"&lt;="&amp;$G$2,中間処理!$D:$D,IF($G$3="すべての作業","&lt;&gt;",$G$3)),0)
)
/IF($G$5="10aあたり",AI$8*10,1)),"")</f>
        <v/>
      </c>
      <c r="AJ64" s="35" t="str">
        <f>IFERROR(IF(AJ$7="","",
(
SUMIFS(IF($G$4="作業時間（hh:mm）",中間処理!$G:$G,中間処理!$I:$I),中間処理!$E:$E,AJ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64,中間処理!$B:$B,"予定",中間処理!$C:$C,"&gt;="&amp;$G$1,中間処理!$C:$C,"&lt;="&amp;$G$2,中間処理!$D:$D,IF($G$3="すべての作業","&lt;&gt;",$G$3)),0)
)
/IF($G$5="10aあたり",AJ$8*10,1)),"")</f>
        <v/>
      </c>
      <c r="AK64" s="35" t="str">
        <f>IFERROR(IF(AK$7="","",
(
SUMIFS(IF($G$4="作業時間（hh:mm）",中間処理!$G:$G,中間処理!$I:$I),中間処理!$E:$E,AK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64,中間処理!$B:$B,"予定",中間処理!$C:$C,"&gt;="&amp;$G$1,中間処理!$C:$C,"&lt;="&amp;$G$2,中間処理!$D:$D,IF($G$3="すべての作業","&lt;&gt;",$G$3)),0)
)
/IF($G$5="10aあたり",AK$8*10,1)),"")</f>
        <v/>
      </c>
      <c r="AL64" s="35" t="str">
        <f>IFERROR(IF(AL$7="","",
(
SUMIFS(IF($G$4="作業時間（hh:mm）",中間処理!$G:$G,中間処理!$I:$I),中間処理!$E:$E,AL$7,中間処理!$F:$F,$F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64,中間処理!$B:$B,"予定",中間処理!$C:$C,"&gt;="&amp;$G$1,中間処理!$C:$C,"&lt;="&amp;$G$2,中間処理!$D:$D,IF($G$3="すべての作業","&lt;&gt;",$G$3)),0)
)
/IF($G$5="10aあたり",AL$8*10,1)),"")</f>
        <v/>
      </c>
    </row>
    <row r="65" spans="7:38">
      <c r="G65" s="13"/>
      <c r="H65" s="22" t="str">
        <f>IF(G65="","",
IF(G$4="作業時間（hh:mm）",SUM(I65:AL65),
IF(
COUNTIFS(単価情報!C:C,F65,単価情報!B:B,"作業者",単価情報!K:K,"&gt;="&amp;G$1,単価情報!J:J,"&lt;="&amp;G$2)
+COUNTIFS(単価情報!C:C,F65,単価情報!B:B,"作業者",単価情報!K:K,"",単価情報!J:J,"&lt;="&amp;G$2)=0,
"単価設定なし",SUM(I65:AL65))))</f>
        <v/>
      </c>
      <c r="I65" s="34" t="str">
        <f>IFERROR(IF(I$7="","",
(
SUMIFS(IF($G$4="作業時間（hh:mm）",中間処理!$G:$G,中間処理!$I:$I),中間処理!$E:$E,I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65,中間処理!$B:$B,"予定",中間処理!$C:$C,"&gt;="&amp;$G$1,中間処理!$C:$C,"&lt;="&amp;$G$2,中間処理!$D:$D,IF($G$3="すべての作業","&lt;&gt;",$G$3)),0)
)
/IF($G$5="10aあたり",I$8*10,1)),"")</f>
        <v/>
      </c>
      <c r="J65" s="35" t="str">
        <f>IFERROR(IF(J$7="","",
(
SUMIFS(IF($G$4="作業時間（hh:mm）",中間処理!$G:$G,中間処理!$I:$I),中間処理!$E:$E,J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65,中間処理!$B:$B,"予定",中間処理!$C:$C,"&gt;="&amp;$G$1,中間処理!$C:$C,"&lt;="&amp;$G$2,中間処理!$D:$D,IF($G$3="すべての作業","&lt;&gt;",$G$3)),0)
)
/IF($G$5="10aあたり",J$8*10,1)),"")</f>
        <v/>
      </c>
      <c r="K65" s="35" t="str">
        <f>IFERROR(IF(K$7="","",
(
SUMIFS(IF($G$4="作業時間（hh:mm）",中間処理!$G:$G,中間処理!$I:$I),中間処理!$E:$E,K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65,中間処理!$B:$B,"予定",中間処理!$C:$C,"&gt;="&amp;$G$1,中間処理!$C:$C,"&lt;="&amp;$G$2,中間処理!$D:$D,IF($G$3="すべての作業","&lt;&gt;",$G$3)),0)
)
/IF($G$5="10aあたり",K$8*10,1)),"")</f>
        <v/>
      </c>
      <c r="L65" s="35" t="str">
        <f>IFERROR(IF(L$7="","",
(
SUMIFS(IF($G$4="作業時間（hh:mm）",中間処理!$G:$G,中間処理!$I:$I),中間処理!$E:$E,L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65,中間処理!$B:$B,"予定",中間処理!$C:$C,"&gt;="&amp;$G$1,中間処理!$C:$C,"&lt;="&amp;$G$2,中間処理!$D:$D,IF($G$3="すべての作業","&lt;&gt;",$G$3)),0)
)
/IF($G$5="10aあたり",L$8*10,1)),"")</f>
        <v/>
      </c>
      <c r="M65" s="35" t="str">
        <f>IFERROR(IF(M$7="","",
(
SUMIFS(IF($G$4="作業時間（hh:mm）",中間処理!$G:$G,中間処理!$I:$I),中間処理!$E:$E,M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65,中間処理!$B:$B,"予定",中間処理!$C:$C,"&gt;="&amp;$G$1,中間処理!$C:$C,"&lt;="&amp;$G$2,中間処理!$D:$D,IF($G$3="すべての作業","&lt;&gt;",$G$3)),0)
)
/IF($G$5="10aあたり",M$8*10,1)),"")</f>
        <v/>
      </c>
      <c r="N65" s="35" t="str">
        <f>IFERROR(IF(N$7="","",
(
SUMIFS(IF($G$4="作業時間（hh:mm）",中間処理!$G:$G,中間処理!$I:$I),中間処理!$E:$E,N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65,中間処理!$B:$B,"予定",中間処理!$C:$C,"&gt;="&amp;$G$1,中間処理!$C:$C,"&lt;="&amp;$G$2,中間処理!$D:$D,IF($G$3="すべての作業","&lt;&gt;",$G$3)),0)
)
/IF($G$5="10aあたり",N$8*10,1)),"")</f>
        <v/>
      </c>
      <c r="O65" s="35" t="str">
        <f>IFERROR(IF(O$7="","",
(
SUMIFS(IF($G$4="作業時間（hh:mm）",中間処理!$G:$G,中間処理!$I:$I),中間処理!$E:$E,O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65,中間処理!$B:$B,"予定",中間処理!$C:$C,"&gt;="&amp;$G$1,中間処理!$C:$C,"&lt;="&amp;$G$2,中間処理!$D:$D,IF($G$3="すべての作業","&lt;&gt;",$G$3)),0)
)
/IF($G$5="10aあたり",O$8*10,1)),"")</f>
        <v/>
      </c>
      <c r="P65" s="35" t="str">
        <f>IFERROR(IF(P$7="","",
(
SUMIFS(IF($G$4="作業時間（hh:mm）",中間処理!$G:$G,中間処理!$I:$I),中間処理!$E:$E,P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65,中間処理!$B:$B,"予定",中間処理!$C:$C,"&gt;="&amp;$G$1,中間処理!$C:$C,"&lt;="&amp;$G$2,中間処理!$D:$D,IF($G$3="すべての作業","&lt;&gt;",$G$3)),0)
)
/IF($G$5="10aあたり",P$8*10,1)),"")</f>
        <v/>
      </c>
      <c r="Q65" s="35" t="str">
        <f>IFERROR(IF(Q$7="","",
(
SUMIFS(IF($G$4="作業時間（hh:mm）",中間処理!$G:$G,中間処理!$I:$I),中間処理!$E:$E,Q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65,中間処理!$B:$B,"予定",中間処理!$C:$C,"&gt;="&amp;$G$1,中間処理!$C:$C,"&lt;="&amp;$G$2,中間処理!$D:$D,IF($G$3="すべての作業","&lt;&gt;",$G$3)),0)
)
/IF($G$5="10aあたり",Q$8*10,1)),"")</f>
        <v/>
      </c>
      <c r="R65" s="35" t="str">
        <f>IFERROR(IF(R$7="","",
(
SUMIFS(IF($G$4="作業時間（hh:mm）",中間処理!$G:$G,中間処理!$I:$I),中間処理!$E:$E,R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65,中間処理!$B:$B,"予定",中間処理!$C:$C,"&gt;="&amp;$G$1,中間処理!$C:$C,"&lt;="&amp;$G$2,中間処理!$D:$D,IF($G$3="すべての作業","&lt;&gt;",$G$3)),0)
)
/IF($G$5="10aあたり",R$8*10,1)),"")</f>
        <v/>
      </c>
      <c r="S65" s="35" t="str">
        <f>IFERROR(IF(S$7="","",
(
SUMIFS(IF($G$4="作業時間（hh:mm）",中間処理!$G:$G,中間処理!$I:$I),中間処理!$E:$E,S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65,中間処理!$B:$B,"予定",中間処理!$C:$C,"&gt;="&amp;$G$1,中間処理!$C:$C,"&lt;="&amp;$G$2,中間処理!$D:$D,IF($G$3="すべての作業","&lt;&gt;",$G$3)),0)
)
/IF($G$5="10aあたり",S$8*10,1)),"")</f>
        <v/>
      </c>
      <c r="T65" s="35" t="str">
        <f>IFERROR(IF(T$7="","",
(
SUMIFS(IF($G$4="作業時間（hh:mm）",中間処理!$G:$G,中間処理!$I:$I),中間処理!$E:$E,T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65,中間処理!$B:$B,"予定",中間処理!$C:$C,"&gt;="&amp;$G$1,中間処理!$C:$C,"&lt;="&amp;$G$2,中間処理!$D:$D,IF($G$3="すべての作業","&lt;&gt;",$G$3)),0)
)
/IF($G$5="10aあたり",T$8*10,1)),"")</f>
        <v/>
      </c>
      <c r="U65" s="35" t="str">
        <f>IFERROR(IF(U$7="","",
(
SUMIFS(IF($G$4="作業時間（hh:mm）",中間処理!$G:$G,中間処理!$I:$I),中間処理!$E:$E,U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65,中間処理!$B:$B,"予定",中間処理!$C:$C,"&gt;="&amp;$G$1,中間処理!$C:$C,"&lt;="&amp;$G$2,中間処理!$D:$D,IF($G$3="すべての作業","&lt;&gt;",$G$3)),0)
)
/IF($G$5="10aあたり",U$8*10,1)),"")</f>
        <v/>
      </c>
      <c r="V65" s="35" t="str">
        <f>IFERROR(IF(V$7="","",
(
SUMIFS(IF($G$4="作業時間（hh:mm）",中間処理!$G:$G,中間処理!$I:$I),中間処理!$E:$E,V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65,中間処理!$B:$B,"予定",中間処理!$C:$C,"&gt;="&amp;$G$1,中間処理!$C:$C,"&lt;="&amp;$G$2,中間処理!$D:$D,IF($G$3="すべての作業","&lt;&gt;",$G$3)),0)
)
/IF($G$5="10aあたり",V$8*10,1)),"")</f>
        <v/>
      </c>
      <c r="W65" s="35" t="str">
        <f>IFERROR(IF(W$7="","",
(
SUMIFS(IF($G$4="作業時間（hh:mm）",中間処理!$G:$G,中間処理!$I:$I),中間処理!$E:$E,W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65,中間処理!$B:$B,"予定",中間処理!$C:$C,"&gt;="&amp;$G$1,中間処理!$C:$C,"&lt;="&amp;$G$2,中間処理!$D:$D,IF($G$3="すべての作業","&lt;&gt;",$G$3)),0)
)
/IF($G$5="10aあたり",W$8*10,1)),"")</f>
        <v/>
      </c>
      <c r="X65" s="35" t="str">
        <f>IFERROR(IF(X$7="","",
(
SUMIFS(IF($G$4="作業時間（hh:mm）",中間処理!$G:$G,中間処理!$I:$I),中間処理!$E:$E,X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65,中間処理!$B:$B,"予定",中間処理!$C:$C,"&gt;="&amp;$G$1,中間処理!$C:$C,"&lt;="&amp;$G$2,中間処理!$D:$D,IF($G$3="すべての作業","&lt;&gt;",$G$3)),0)
)
/IF($G$5="10aあたり",X$8*10,1)),"")</f>
        <v/>
      </c>
      <c r="Y65" s="35" t="str">
        <f>IFERROR(IF(Y$7="","",
(
SUMIFS(IF($G$4="作業時間（hh:mm）",中間処理!$G:$G,中間処理!$I:$I),中間処理!$E:$E,Y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65,中間処理!$B:$B,"予定",中間処理!$C:$C,"&gt;="&amp;$G$1,中間処理!$C:$C,"&lt;="&amp;$G$2,中間処理!$D:$D,IF($G$3="すべての作業","&lt;&gt;",$G$3)),0)
)
/IF($G$5="10aあたり",Y$8*10,1)),"")</f>
        <v/>
      </c>
      <c r="Z65" s="35" t="str">
        <f>IFERROR(IF(Z$7="","",
(
SUMIFS(IF($G$4="作業時間（hh:mm）",中間処理!$G:$G,中間処理!$I:$I),中間処理!$E:$E,Z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65,中間処理!$B:$B,"予定",中間処理!$C:$C,"&gt;="&amp;$G$1,中間処理!$C:$C,"&lt;="&amp;$G$2,中間処理!$D:$D,IF($G$3="すべての作業","&lt;&gt;",$G$3)),0)
)
/IF($G$5="10aあたり",Z$8*10,1)),"")</f>
        <v/>
      </c>
      <c r="AA65" s="35" t="str">
        <f>IFERROR(IF(AA$7="","",
(
SUMIFS(IF($G$4="作業時間（hh:mm）",中間処理!$G:$G,中間処理!$I:$I),中間処理!$E:$E,AA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65,中間処理!$B:$B,"予定",中間処理!$C:$C,"&gt;="&amp;$G$1,中間処理!$C:$C,"&lt;="&amp;$G$2,中間処理!$D:$D,IF($G$3="すべての作業","&lt;&gt;",$G$3)),0)
)
/IF($G$5="10aあたり",AA$8*10,1)),"")</f>
        <v/>
      </c>
      <c r="AB65" s="35" t="str">
        <f>IFERROR(IF(AB$7="","",
(
SUMIFS(IF($G$4="作業時間（hh:mm）",中間処理!$G:$G,中間処理!$I:$I),中間処理!$E:$E,AB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65,中間処理!$B:$B,"予定",中間処理!$C:$C,"&gt;="&amp;$G$1,中間処理!$C:$C,"&lt;="&amp;$G$2,中間処理!$D:$D,IF($G$3="すべての作業","&lt;&gt;",$G$3)),0)
)
/IF($G$5="10aあたり",AB$8*10,1)),"")</f>
        <v/>
      </c>
      <c r="AC65" s="35" t="str">
        <f>IFERROR(IF(AC$7="","",
(
SUMIFS(IF($G$4="作業時間（hh:mm）",中間処理!$G:$G,中間処理!$I:$I),中間処理!$E:$E,AC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65,中間処理!$B:$B,"予定",中間処理!$C:$C,"&gt;="&amp;$G$1,中間処理!$C:$C,"&lt;="&amp;$G$2,中間処理!$D:$D,IF($G$3="すべての作業","&lt;&gt;",$G$3)),0)
)
/IF($G$5="10aあたり",AC$8*10,1)),"")</f>
        <v/>
      </c>
      <c r="AD65" s="35" t="str">
        <f>IFERROR(IF(AD$7="","",
(
SUMIFS(IF($G$4="作業時間（hh:mm）",中間処理!$G:$G,中間処理!$I:$I),中間処理!$E:$E,AD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65,中間処理!$B:$B,"予定",中間処理!$C:$C,"&gt;="&amp;$G$1,中間処理!$C:$C,"&lt;="&amp;$G$2,中間処理!$D:$D,IF($G$3="すべての作業","&lt;&gt;",$G$3)),0)
)
/IF($G$5="10aあたり",AD$8*10,1)),"")</f>
        <v/>
      </c>
      <c r="AE65" s="35" t="str">
        <f>IFERROR(IF(AE$7="","",
(
SUMIFS(IF($G$4="作業時間（hh:mm）",中間処理!$G:$G,中間処理!$I:$I),中間処理!$E:$E,AE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65,中間処理!$B:$B,"予定",中間処理!$C:$C,"&gt;="&amp;$G$1,中間処理!$C:$C,"&lt;="&amp;$G$2,中間処理!$D:$D,IF($G$3="すべての作業","&lt;&gt;",$G$3)),0)
)
/IF($G$5="10aあたり",AE$8*10,1)),"")</f>
        <v/>
      </c>
      <c r="AF65" s="35" t="str">
        <f>IFERROR(IF(AF$7="","",
(
SUMIFS(IF($G$4="作業時間（hh:mm）",中間処理!$G:$G,中間処理!$I:$I),中間処理!$E:$E,AF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65,中間処理!$B:$B,"予定",中間処理!$C:$C,"&gt;="&amp;$G$1,中間処理!$C:$C,"&lt;="&amp;$G$2,中間処理!$D:$D,IF($G$3="すべての作業","&lt;&gt;",$G$3)),0)
)
/IF($G$5="10aあたり",AF$8*10,1)),"")</f>
        <v/>
      </c>
      <c r="AG65" s="35" t="str">
        <f>IFERROR(IF(AG$7="","",
(
SUMIFS(IF($G$4="作業時間（hh:mm）",中間処理!$G:$G,中間処理!$I:$I),中間処理!$E:$E,AG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65,中間処理!$B:$B,"予定",中間処理!$C:$C,"&gt;="&amp;$G$1,中間処理!$C:$C,"&lt;="&amp;$G$2,中間処理!$D:$D,IF($G$3="すべての作業","&lt;&gt;",$G$3)),0)
)
/IF($G$5="10aあたり",AG$8*10,1)),"")</f>
        <v/>
      </c>
      <c r="AH65" s="35" t="str">
        <f>IFERROR(IF(AH$7="","",
(
SUMIFS(IF($G$4="作業時間（hh:mm）",中間処理!$G:$G,中間処理!$I:$I),中間処理!$E:$E,AH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65,中間処理!$B:$B,"予定",中間処理!$C:$C,"&gt;="&amp;$G$1,中間処理!$C:$C,"&lt;="&amp;$G$2,中間処理!$D:$D,IF($G$3="すべての作業","&lt;&gt;",$G$3)),0)
)
/IF($G$5="10aあたり",AH$8*10,1)),"")</f>
        <v/>
      </c>
      <c r="AI65" s="35" t="str">
        <f>IFERROR(IF(AI$7="","",
(
SUMIFS(IF($G$4="作業時間（hh:mm）",中間処理!$G:$G,中間処理!$I:$I),中間処理!$E:$E,AI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65,中間処理!$B:$B,"予定",中間処理!$C:$C,"&gt;="&amp;$G$1,中間処理!$C:$C,"&lt;="&amp;$G$2,中間処理!$D:$D,IF($G$3="すべての作業","&lt;&gt;",$G$3)),0)
)
/IF($G$5="10aあたり",AI$8*10,1)),"")</f>
        <v/>
      </c>
      <c r="AJ65" s="35" t="str">
        <f>IFERROR(IF(AJ$7="","",
(
SUMIFS(IF($G$4="作業時間（hh:mm）",中間処理!$G:$G,中間処理!$I:$I),中間処理!$E:$E,AJ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65,中間処理!$B:$B,"予定",中間処理!$C:$C,"&gt;="&amp;$G$1,中間処理!$C:$C,"&lt;="&amp;$G$2,中間処理!$D:$D,IF($G$3="すべての作業","&lt;&gt;",$G$3)),0)
)
/IF($G$5="10aあたり",AJ$8*10,1)),"")</f>
        <v/>
      </c>
      <c r="AK65" s="35" t="str">
        <f>IFERROR(IF(AK$7="","",
(
SUMIFS(IF($G$4="作業時間（hh:mm）",中間処理!$G:$G,中間処理!$I:$I),中間処理!$E:$E,AK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65,中間処理!$B:$B,"予定",中間処理!$C:$C,"&gt;="&amp;$G$1,中間処理!$C:$C,"&lt;="&amp;$G$2,中間処理!$D:$D,IF($G$3="すべての作業","&lt;&gt;",$G$3)),0)
)
/IF($G$5="10aあたり",AK$8*10,1)),"")</f>
        <v/>
      </c>
      <c r="AL65" s="35" t="str">
        <f>IFERROR(IF(AL$7="","",
(
SUMIFS(IF($G$4="作業時間（hh:mm）",中間処理!$G:$G,中間処理!$I:$I),中間処理!$E:$E,AL$7,中間処理!$F:$F,$F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65,中間処理!$B:$B,"予定",中間処理!$C:$C,"&gt;="&amp;$G$1,中間処理!$C:$C,"&lt;="&amp;$G$2,中間処理!$D:$D,IF($G$3="すべての作業","&lt;&gt;",$G$3)),0)
)
/IF($G$5="10aあたり",AL$8*10,1)),"")</f>
        <v/>
      </c>
    </row>
    <row r="66" spans="7:38">
      <c r="G66" s="13"/>
      <c r="H66" s="22" t="str">
        <f>IF(G66="","",
IF(G$4="作業時間（hh:mm）",SUM(I66:AL66),
IF(
COUNTIFS(単価情報!C:C,F66,単価情報!B:B,"作業者",単価情報!K:K,"&gt;="&amp;G$1,単価情報!J:J,"&lt;="&amp;G$2)
+COUNTIFS(単価情報!C:C,F66,単価情報!B:B,"作業者",単価情報!K:K,"",単価情報!J:J,"&lt;="&amp;G$2)=0,
"単価設定なし",SUM(I66:AL66))))</f>
        <v/>
      </c>
      <c r="I66" s="34" t="str">
        <f>IFERROR(IF(I$7="","",
(
SUMIFS(IF($G$4="作業時間（hh:mm）",中間処理!$G:$G,中間処理!$I:$I),中間処理!$E:$E,I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66,中間処理!$B:$B,"予定",中間処理!$C:$C,"&gt;="&amp;$G$1,中間処理!$C:$C,"&lt;="&amp;$G$2,中間処理!$D:$D,IF($G$3="すべての作業","&lt;&gt;",$G$3)),0)
)
/IF($G$5="10aあたり",I$8*10,1)),"")</f>
        <v/>
      </c>
      <c r="J66" s="35" t="str">
        <f>IFERROR(IF(J$7="","",
(
SUMIFS(IF($G$4="作業時間（hh:mm）",中間処理!$G:$G,中間処理!$I:$I),中間処理!$E:$E,J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66,中間処理!$B:$B,"予定",中間処理!$C:$C,"&gt;="&amp;$G$1,中間処理!$C:$C,"&lt;="&amp;$G$2,中間処理!$D:$D,IF($G$3="すべての作業","&lt;&gt;",$G$3)),0)
)
/IF($G$5="10aあたり",J$8*10,1)),"")</f>
        <v/>
      </c>
      <c r="K66" s="35" t="str">
        <f>IFERROR(IF(K$7="","",
(
SUMIFS(IF($G$4="作業時間（hh:mm）",中間処理!$G:$G,中間処理!$I:$I),中間処理!$E:$E,K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66,中間処理!$B:$B,"予定",中間処理!$C:$C,"&gt;="&amp;$G$1,中間処理!$C:$C,"&lt;="&amp;$G$2,中間処理!$D:$D,IF($G$3="すべての作業","&lt;&gt;",$G$3)),0)
)
/IF($G$5="10aあたり",K$8*10,1)),"")</f>
        <v/>
      </c>
      <c r="L66" s="35" t="str">
        <f>IFERROR(IF(L$7="","",
(
SUMIFS(IF($G$4="作業時間（hh:mm）",中間処理!$G:$G,中間処理!$I:$I),中間処理!$E:$E,L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66,中間処理!$B:$B,"予定",中間処理!$C:$C,"&gt;="&amp;$G$1,中間処理!$C:$C,"&lt;="&amp;$G$2,中間処理!$D:$D,IF($G$3="すべての作業","&lt;&gt;",$G$3)),0)
)
/IF($G$5="10aあたり",L$8*10,1)),"")</f>
        <v/>
      </c>
      <c r="M66" s="35" t="str">
        <f>IFERROR(IF(M$7="","",
(
SUMIFS(IF($G$4="作業時間（hh:mm）",中間処理!$G:$G,中間処理!$I:$I),中間処理!$E:$E,M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66,中間処理!$B:$B,"予定",中間処理!$C:$C,"&gt;="&amp;$G$1,中間処理!$C:$C,"&lt;="&amp;$G$2,中間処理!$D:$D,IF($G$3="すべての作業","&lt;&gt;",$G$3)),0)
)
/IF($G$5="10aあたり",M$8*10,1)),"")</f>
        <v/>
      </c>
      <c r="N66" s="35" t="str">
        <f>IFERROR(IF(N$7="","",
(
SUMIFS(IF($G$4="作業時間（hh:mm）",中間処理!$G:$G,中間処理!$I:$I),中間処理!$E:$E,N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66,中間処理!$B:$B,"予定",中間処理!$C:$C,"&gt;="&amp;$G$1,中間処理!$C:$C,"&lt;="&amp;$G$2,中間処理!$D:$D,IF($G$3="すべての作業","&lt;&gt;",$G$3)),0)
)
/IF($G$5="10aあたり",N$8*10,1)),"")</f>
        <v/>
      </c>
      <c r="O66" s="35" t="str">
        <f>IFERROR(IF(O$7="","",
(
SUMIFS(IF($G$4="作業時間（hh:mm）",中間処理!$G:$G,中間処理!$I:$I),中間処理!$E:$E,O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66,中間処理!$B:$B,"予定",中間処理!$C:$C,"&gt;="&amp;$G$1,中間処理!$C:$C,"&lt;="&amp;$G$2,中間処理!$D:$D,IF($G$3="すべての作業","&lt;&gt;",$G$3)),0)
)
/IF($G$5="10aあたり",O$8*10,1)),"")</f>
        <v/>
      </c>
      <c r="P66" s="35" t="str">
        <f>IFERROR(IF(P$7="","",
(
SUMIFS(IF($G$4="作業時間（hh:mm）",中間処理!$G:$G,中間処理!$I:$I),中間処理!$E:$E,P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66,中間処理!$B:$B,"予定",中間処理!$C:$C,"&gt;="&amp;$G$1,中間処理!$C:$C,"&lt;="&amp;$G$2,中間処理!$D:$D,IF($G$3="すべての作業","&lt;&gt;",$G$3)),0)
)
/IF($G$5="10aあたり",P$8*10,1)),"")</f>
        <v/>
      </c>
      <c r="Q66" s="35" t="str">
        <f>IFERROR(IF(Q$7="","",
(
SUMIFS(IF($G$4="作業時間（hh:mm）",中間処理!$G:$G,中間処理!$I:$I),中間処理!$E:$E,Q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66,中間処理!$B:$B,"予定",中間処理!$C:$C,"&gt;="&amp;$G$1,中間処理!$C:$C,"&lt;="&amp;$G$2,中間処理!$D:$D,IF($G$3="すべての作業","&lt;&gt;",$G$3)),0)
)
/IF($G$5="10aあたり",Q$8*10,1)),"")</f>
        <v/>
      </c>
      <c r="R66" s="35" t="str">
        <f>IFERROR(IF(R$7="","",
(
SUMIFS(IF($G$4="作業時間（hh:mm）",中間処理!$G:$G,中間処理!$I:$I),中間処理!$E:$E,R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66,中間処理!$B:$B,"予定",中間処理!$C:$C,"&gt;="&amp;$G$1,中間処理!$C:$C,"&lt;="&amp;$G$2,中間処理!$D:$D,IF($G$3="すべての作業","&lt;&gt;",$G$3)),0)
)
/IF($G$5="10aあたり",R$8*10,1)),"")</f>
        <v/>
      </c>
      <c r="S66" s="35" t="str">
        <f>IFERROR(IF(S$7="","",
(
SUMIFS(IF($G$4="作業時間（hh:mm）",中間処理!$G:$G,中間処理!$I:$I),中間処理!$E:$E,S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66,中間処理!$B:$B,"予定",中間処理!$C:$C,"&gt;="&amp;$G$1,中間処理!$C:$C,"&lt;="&amp;$G$2,中間処理!$D:$D,IF($G$3="すべての作業","&lt;&gt;",$G$3)),0)
)
/IF($G$5="10aあたり",S$8*10,1)),"")</f>
        <v/>
      </c>
      <c r="T66" s="35" t="str">
        <f>IFERROR(IF(T$7="","",
(
SUMIFS(IF($G$4="作業時間（hh:mm）",中間処理!$G:$G,中間処理!$I:$I),中間処理!$E:$E,T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66,中間処理!$B:$B,"予定",中間処理!$C:$C,"&gt;="&amp;$G$1,中間処理!$C:$C,"&lt;="&amp;$G$2,中間処理!$D:$D,IF($G$3="すべての作業","&lt;&gt;",$G$3)),0)
)
/IF($G$5="10aあたり",T$8*10,1)),"")</f>
        <v/>
      </c>
      <c r="U66" s="35" t="str">
        <f>IFERROR(IF(U$7="","",
(
SUMIFS(IF($G$4="作業時間（hh:mm）",中間処理!$G:$G,中間処理!$I:$I),中間処理!$E:$E,U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66,中間処理!$B:$B,"予定",中間処理!$C:$C,"&gt;="&amp;$G$1,中間処理!$C:$C,"&lt;="&amp;$G$2,中間処理!$D:$D,IF($G$3="すべての作業","&lt;&gt;",$G$3)),0)
)
/IF($G$5="10aあたり",U$8*10,1)),"")</f>
        <v/>
      </c>
      <c r="V66" s="35" t="str">
        <f>IFERROR(IF(V$7="","",
(
SUMIFS(IF($G$4="作業時間（hh:mm）",中間処理!$G:$G,中間処理!$I:$I),中間処理!$E:$E,V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66,中間処理!$B:$B,"予定",中間処理!$C:$C,"&gt;="&amp;$G$1,中間処理!$C:$C,"&lt;="&amp;$G$2,中間処理!$D:$D,IF($G$3="すべての作業","&lt;&gt;",$G$3)),0)
)
/IF($G$5="10aあたり",V$8*10,1)),"")</f>
        <v/>
      </c>
      <c r="W66" s="35" t="str">
        <f>IFERROR(IF(W$7="","",
(
SUMIFS(IF($G$4="作業時間（hh:mm）",中間処理!$G:$G,中間処理!$I:$I),中間処理!$E:$E,W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66,中間処理!$B:$B,"予定",中間処理!$C:$C,"&gt;="&amp;$G$1,中間処理!$C:$C,"&lt;="&amp;$G$2,中間処理!$D:$D,IF($G$3="すべての作業","&lt;&gt;",$G$3)),0)
)
/IF($G$5="10aあたり",W$8*10,1)),"")</f>
        <v/>
      </c>
      <c r="X66" s="35" t="str">
        <f>IFERROR(IF(X$7="","",
(
SUMIFS(IF($G$4="作業時間（hh:mm）",中間処理!$G:$G,中間処理!$I:$I),中間処理!$E:$E,X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66,中間処理!$B:$B,"予定",中間処理!$C:$C,"&gt;="&amp;$G$1,中間処理!$C:$C,"&lt;="&amp;$G$2,中間処理!$D:$D,IF($G$3="すべての作業","&lt;&gt;",$G$3)),0)
)
/IF($G$5="10aあたり",X$8*10,1)),"")</f>
        <v/>
      </c>
      <c r="Y66" s="35" t="str">
        <f>IFERROR(IF(Y$7="","",
(
SUMIFS(IF($G$4="作業時間（hh:mm）",中間処理!$G:$G,中間処理!$I:$I),中間処理!$E:$E,Y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66,中間処理!$B:$B,"予定",中間処理!$C:$C,"&gt;="&amp;$G$1,中間処理!$C:$C,"&lt;="&amp;$G$2,中間処理!$D:$D,IF($G$3="すべての作業","&lt;&gt;",$G$3)),0)
)
/IF($G$5="10aあたり",Y$8*10,1)),"")</f>
        <v/>
      </c>
      <c r="Z66" s="35" t="str">
        <f>IFERROR(IF(Z$7="","",
(
SUMIFS(IF($G$4="作業時間（hh:mm）",中間処理!$G:$G,中間処理!$I:$I),中間処理!$E:$E,Z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66,中間処理!$B:$B,"予定",中間処理!$C:$C,"&gt;="&amp;$G$1,中間処理!$C:$C,"&lt;="&amp;$G$2,中間処理!$D:$D,IF($G$3="すべての作業","&lt;&gt;",$G$3)),0)
)
/IF($G$5="10aあたり",Z$8*10,1)),"")</f>
        <v/>
      </c>
      <c r="AA66" s="35" t="str">
        <f>IFERROR(IF(AA$7="","",
(
SUMIFS(IF($G$4="作業時間（hh:mm）",中間処理!$G:$G,中間処理!$I:$I),中間処理!$E:$E,AA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66,中間処理!$B:$B,"予定",中間処理!$C:$C,"&gt;="&amp;$G$1,中間処理!$C:$C,"&lt;="&amp;$G$2,中間処理!$D:$D,IF($G$3="すべての作業","&lt;&gt;",$G$3)),0)
)
/IF($G$5="10aあたり",AA$8*10,1)),"")</f>
        <v/>
      </c>
      <c r="AB66" s="35" t="str">
        <f>IFERROR(IF(AB$7="","",
(
SUMIFS(IF($G$4="作業時間（hh:mm）",中間処理!$G:$G,中間処理!$I:$I),中間処理!$E:$E,AB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66,中間処理!$B:$B,"予定",中間処理!$C:$C,"&gt;="&amp;$G$1,中間処理!$C:$C,"&lt;="&amp;$G$2,中間処理!$D:$D,IF($G$3="すべての作業","&lt;&gt;",$G$3)),0)
)
/IF($G$5="10aあたり",AB$8*10,1)),"")</f>
        <v/>
      </c>
      <c r="AC66" s="35" t="str">
        <f>IFERROR(IF(AC$7="","",
(
SUMIFS(IF($G$4="作業時間（hh:mm）",中間処理!$G:$G,中間処理!$I:$I),中間処理!$E:$E,AC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66,中間処理!$B:$B,"予定",中間処理!$C:$C,"&gt;="&amp;$G$1,中間処理!$C:$C,"&lt;="&amp;$G$2,中間処理!$D:$D,IF($G$3="すべての作業","&lt;&gt;",$G$3)),0)
)
/IF($G$5="10aあたり",AC$8*10,1)),"")</f>
        <v/>
      </c>
      <c r="AD66" s="35" t="str">
        <f>IFERROR(IF(AD$7="","",
(
SUMIFS(IF($G$4="作業時間（hh:mm）",中間処理!$G:$G,中間処理!$I:$I),中間処理!$E:$E,AD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66,中間処理!$B:$B,"予定",中間処理!$C:$C,"&gt;="&amp;$G$1,中間処理!$C:$C,"&lt;="&amp;$G$2,中間処理!$D:$D,IF($G$3="すべての作業","&lt;&gt;",$G$3)),0)
)
/IF($G$5="10aあたり",AD$8*10,1)),"")</f>
        <v/>
      </c>
      <c r="AE66" s="35" t="str">
        <f>IFERROR(IF(AE$7="","",
(
SUMIFS(IF($G$4="作業時間（hh:mm）",中間処理!$G:$G,中間処理!$I:$I),中間処理!$E:$E,AE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66,中間処理!$B:$B,"予定",中間処理!$C:$C,"&gt;="&amp;$G$1,中間処理!$C:$C,"&lt;="&amp;$G$2,中間処理!$D:$D,IF($G$3="すべての作業","&lt;&gt;",$G$3)),0)
)
/IF($G$5="10aあたり",AE$8*10,1)),"")</f>
        <v/>
      </c>
      <c r="AF66" s="35" t="str">
        <f>IFERROR(IF(AF$7="","",
(
SUMIFS(IF($G$4="作業時間（hh:mm）",中間処理!$G:$G,中間処理!$I:$I),中間処理!$E:$E,AF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66,中間処理!$B:$B,"予定",中間処理!$C:$C,"&gt;="&amp;$G$1,中間処理!$C:$C,"&lt;="&amp;$G$2,中間処理!$D:$D,IF($G$3="すべての作業","&lt;&gt;",$G$3)),0)
)
/IF($G$5="10aあたり",AF$8*10,1)),"")</f>
        <v/>
      </c>
      <c r="AG66" s="35" t="str">
        <f>IFERROR(IF(AG$7="","",
(
SUMIFS(IF($G$4="作業時間（hh:mm）",中間処理!$G:$G,中間処理!$I:$I),中間処理!$E:$E,AG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66,中間処理!$B:$B,"予定",中間処理!$C:$C,"&gt;="&amp;$G$1,中間処理!$C:$C,"&lt;="&amp;$G$2,中間処理!$D:$D,IF($G$3="すべての作業","&lt;&gt;",$G$3)),0)
)
/IF($G$5="10aあたり",AG$8*10,1)),"")</f>
        <v/>
      </c>
      <c r="AH66" s="35" t="str">
        <f>IFERROR(IF(AH$7="","",
(
SUMIFS(IF($G$4="作業時間（hh:mm）",中間処理!$G:$G,中間処理!$I:$I),中間処理!$E:$E,AH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66,中間処理!$B:$B,"予定",中間処理!$C:$C,"&gt;="&amp;$G$1,中間処理!$C:$C,"&lt;="&amp;$G$2,中間処理!$D:$D,IF($G$3="すべての作業","&lt;&gt;",$G$3)),0)
)
/IF($G$5="10aあたり",AH$8*10,1)),"")</f>
        <v/>
      </c>
      <c r="AI66" s="35" t="str">
        <f>IFERROR(IF(AI$7="","",
(
SUMIFS(IF($G$4="作業時間（hh:mm）",中間処理!$G:$G,中間処理!$I:$I),中間処理!$E:$E,AI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66,中間処理!$B:$B,"予定",中間処理!$C:$C,"&gt;="&amp;$G$1,中間処理!$C:$C,"&lt;="&amp;$G$2,中間処理!$D:$D,IF($G$3="すべての作業","&lt;&gt;",$G$3)),0)
)
/IF($G$5="10aあたり",AI$8*10,1)),"")</f>
        <v/>
      </c>
      <c r="AJ66" s="35" t="str">
        <f>IFERROR(IF(AJ$7="","",
(
SUMIFS(IF($G$4="作業時間（hh:mm）",中間処理!$G:$G,中間処理!$I:$I),中間処理!$E:$E,AJ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66,中間処理!$B:$B,"予定",中間処理!$C:$C,"&gt;="&amp;$G$1,中間処理!$C:$C,"&lt;="&amp;$G$2,中間処理!$D:$D,IF($G$3="すべての作業","&lt;&gt;",$G$3)),0)
)
/IF($G$5="10aあたり",AJ$8*10,1)),"")</f>
        <v/>
      </c>
      <c r="AK66" s="35" t="str">
        <f>IFERROR(IF(AK$7="","",
(
SUMIFS(IF($G$4="作業時間（hh:mm）",中間処理!$G:$G,中間処理!$I:$I),中間処理!$E:$E,AK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66,中間処理!$B:$B,"予定",中間処理!$C:$C,"&gt;="&amp;$G$1,中間処理!$C:$C,"&lt;="&amp;$G$2,中間処理!$D:$D,IF($G$3="すべての作業","&lt;&gt;",$G$3)),0)
)
/IF($G$5="10aあたり",AK$8*10,1)),"")</f>
        <v/>
      </c>
      <c r="AL66" s="35" t="str">
        <f>IFERROR(IF(AL$7="","",
(
SUMIFS(IF($G$4="作業時間（hh:mm）",中間処理!$G:$G,中間処理!$I:$I),中間処理!$E:$E,AL$7,中間処理!$F:$F,$F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66,中間処理!$B:$B,"予定",中間処理!$C:$C,"&gt;="&amp;$G$1,中間処理!$C:$C,"&lt;="&amp;$G$2,中間処理!$D:$D,IF($G$3="すべての作業","&lt;&gt;",$G$3)),0)
)
/IF($G$5="10aあたり",AL$8*10,1)),"")</f>
        <v/>
      </c>
    </row>
    <row r="67" spans="7:38">
      <c r="G67" s="13"/>
      <c r="H67" s="22" t="str">
        <f>IF(G67="","",
IF(G$4="作業時間（hh:mm）",SUM(I67:AL67),
IF(
COUNTIFS(単価情報!C:C,F67,単価情報!B:B,"作業者",単価情報!K:K,"&gt;="&amp;G$1,単価情報!J:J,"&lt;="&amp;G$2)
+COUNTIFS(単価情報!C:C,F67,単価情報!B:B,"作業者",単価情報!K:K,"",単価情報!J:J,"&lt;="&amp;G$2)=0,
"単価設定なし",SUM(I67:AL67))))</f>
        <v/>
      </c>
      <c r="I67" s="34" t="str">
        <f>IFERROR(IF(I$7="","",
(
SUMIFS(IF($G$4="作業時間（hh:mm）",中間処理!$G:$G,中間処理!$I:$I),中間処理!$E:$E,I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67,中間処理!$B:$B,"予定",中間処理!$C:$C,"&gt;="&amp;$G$1,中間処理!$C:$C,"&lt;="&amp;$G$2,中間処理!$D:$D,IF($G$3="すべての作業","&lt;&gt;",$G$3)),0)
)
/IF($G$5="10aあたり",I$8*10,1)),"")</f>
        <v/>
      </c>
      <c r="J67" s="35" t="str">
        <f>IFERROR(IF(J$7="","",
(
SUMIFS(IF($G$4="作業時間（hh:mm）",中間処理!$G:$G,中間処理!$I:$I),中間処理!$E:$E,J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67,中間処理!$B:$B,"予定",中間処理!$C:$C,"&gt;="&amp;$G$1,中間処理!$C:$C,"&lt;="&amp;$G$2,中間処理!$D:$D,IF($G$3="すべての作業","&lt;&gt;",$G$3)),0)
)
/IF($G$5="10aあたり",J$8*10,1)),"")</f>
        <v/>
      </c>
      <c r="K67" s="35" t="str">
        <f>IFERROR(IF(K$7="","",
(
SUMIFS(IF($G$4="作業時間（hh:mm）",中間処理!$G:$G,中間処理!$I:$I),中間処理!$E:$E,K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67,中間処理!$B:$B,"予定",中間処理!$C:$C,"&gt;="&amp;$G$1,中間処理!$C:$C,"&lt;="&amp;$G$2,中間処理!$D:$D,IF($G$3="すべての作業","&lt;&gt;",$G$3)),0)
)
/IF($G$5="10aあたり",K$8*10,1)),"")</f>
        <v/>
      </c>
      <c r="L67" s="35" t="str">
        <f>IFERROR(IF(L$7="","",
(
SUMIFS(IF($G$4="作業時間（hh:mm）",中間処理!$G:$G,中間処理!$I:$I),中間処理!$E:$E,L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67,中間処理!$B:$B,"予定",中間処理!$C:$C,"&gt;="&amp;$G$1,中間処理!$C:$C,"&lt;="&amp;$G$2,中間処理!$D:$D,IF($G$3="すべての作業","&lt;&gt;",$G$3)),0)
)
/IF($G$5="10aあたり",L$8*10,1)),"")</f>
        <v/>
      </c>
      <c r="M67" s="35" t="str">
        <f>IFERROR(IF(M$7="","",
(
SUMIFS(IF($G$4="作業時間（hh:mm）",中間処理!$G:$G,中間処理!$I:$I),中間処理!$E:$E,M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67,中間処理!$B:$B,"予定",中間処理!$C:$C,"&gt;="&amp;$G$1,中間処理!$C:$C,"&lt;="&amp;$G$2,中間処理!$D:$D,IF($G$3="すべての作業","&lt;&gt;",$G$3)),0)
)
/IF($G$5="10aあたり",M$8*10,1)),"")</f>
        <v/>
      </c>
      <c r="N67" s="35" t="str">
        <f>IFERROR(IF(N$7="","",
(
SUMIFS(IF($G$4="作業時間（hh:mm）",中間処理!$G:$G,中間処理!$I:$I),中間処理!$E:$E,N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67,中間処理!$B:$B,"予定",中間処理!$C:$C,"&gt;="&amp;$G$1,中間処理!$C:$C,"&lt;="&amp;$G$2,中間処理!$D:$D,IF($G$3="すべての作業","&lt;&gt;",$G$3)),0)
)
/IF($G$5="10aあたり",N$8*10,1)),"")</f>
        <v/>
      </c>
      <c r="O67" s="35" t="str">
        <f>IFERROR(IF(O$7="","",
(
SUMIFS(IF($G$4="作業時間（hh:mm）",中間処理!$G:$G,中間処理!$I:$I),中間処理!$E:$E,O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67,中間処理!$B:$B,"予定",中間処理!$C:$C,"&gt;="&amp;$G$1,中間処理!$C:$C,"&lt;="&amp;$G$2,中間処理!$D:$D,IF($G$3="すべての作業","&lt;&gt;",$G$3)),0)
)
/IF($G$5="10aあたり",O$8*10,1)),"")</f>
        <v/>
      </c>
      <c r="P67" s="35" t="str">
        <f>IFERROR(IF(P$7="","",
(
SUMIFS(IF($G$4="作業時間（hh:mm）",中間処理!$G:$G,中間処理!$I:$I),中間処理!$E:$E,P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67,中間処理!$B:$B,"予定",中間処理!$C:$C,"&gt;="&amp;$G$1,中間処理!$C:$C,"&lt;="&amp;$G$2,中間処理!$D:$D,IF($G$3="すべての作業","&lt;&gt;",$G$3)),0)
)
/IF($G$5="10aあたり",P$8*10,1)),"")</f>
        <v/>
      </c>
      <c r="Q67" s="35" t="str">
        <f>IFERROR(IF(Q$7="","",
(
SUMIFS(IF($G$4="作業時間（hh:mm）",中間処理!$G:$G,中間処理!$I:$I),中間処理!$E:$E,Q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67,中間処理!$B:$B,"予定",中間処理!$C:$C,"&gt;="&amp;$G$1,中間処理!$C:$C,"&lt;="&amp;$G$2,中間処理!$D:$D,IF($G$3="すべての作業","&lt;&gt;",$G$3)),0)
)
/IF($G$5="10aあたり",Q$8*10,1)),"")</f>
        <v/>
      </c>
      <c r="R67" s="35" t="str">
        <f>IFERROR(IF(R$7="","",
(
SUMIFS(IF($G$4="作業時間（hh:mm）",中間処理!$G:$G,中間処理!$I:$I),中間処理!$E:$E,R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67,中間処理!$B:$B,"予定",中間処理!$C:$C,"&gt;="&amp;$G$1,中間処理!$C:$C,"&lt;="&amp;$G$2,中間処理!$D:$D,IF($G$3="すべての作業","&lt;&gt;",$G$3)),0)
)
/IF($G$5="10aあたり",R$8*10,1)),"")</f>
        <v/>
      </c>
      <c r="S67" s="35" t="str">
        <f>IFERROR(IF(S$7="","",
(
SUMIFS(IF($G$4="作業時間（hh:mm）",中間処理!$G:$G,中間処理!$I:$I),中間処理!$E:$E,S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67,中間処理!$B:$B,"予定",中間処理!$C:$C,"&gt;="&amp;$G$1,中間処理!$C:$C,"&lt;="&amp;$G$2,中間処理!$D:$D,IF($G$3="すべての作業","&lt;&gt;",$G$3)),0)
)
/IF($G$5="10aあたり",S$8*10,1)),"")</f>
        <v/>
      </c>
      <c r="T67" s="35" t="str">
        <f>IFERROR(IF(T$7="","",
(
SUMIFS(IF($G$4="作業時間（hh:mm）",中間処理!$G:$G,中間処理!$I:$I),中間処理!$E:$E,T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67,中間処理!$B:$B,"予定",中間処理!$C:$C,"&gt;="&amp;$G$1,中間処理!$C:$C,"&lt;="&amp;$G$2,中間処理!$D:$D,IF($G$3="すべての作業","&lt;&gt;",$G$3)),0)
)
/IF($G$5="10aあたり",T$8*10,1)),"")</f>
        <v/>
      </c>
      <c r="U67" s="35" t="str">
        <f>IFERROR(IF(U$7="","",
(
SUMIFS(IF($G$4="作業時間（hh:mm）",中間処理!$G:$G,中間処理!$I:$I),中間処理!$E:$E,U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67,中間処理!$B:$B,"予定",中間処理!$C:$C,"&gt;="&amp;$G$1,中間処理!$C:$C,"&lt;="&amp;$G$2,中間処理!$D:$D,IF($G$3="すべての作業","&lt;&gt;",$G$3)),0)
)
/IF($G$5="10aあたり",U$8*10,1)),"")</f>
        <v/>
      </c>
      <c r="V67" s="35" t="str">
        <f>IFERROR(IF(V$7="","",
(
SUMIFS(IF($G$4="作業時間（hh:mm）",中間処理!$G:$G,中間処理!$I:$I),中間処理!$E:$E,V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67,中間処理!$B:$B,"予定",中間処理!$C:$C,"&gt;="&amp;$G$1,中間処理!$C:$C,"&lt;="&amp;$G$2,中間処理!$D:$D,IF($G$3="すべての作業","&lt;&gt;",$G$3)),0)
)
/IF($G$5="10aあたり",V$8*10,1)),"")</f>
        <v/>
      </c>
      <c r="W67" s="35" t="str">
        <f>IFERROR(IF(W$7="","",
(
SUMIFS(IF($G$4="作業時間（hh:mm）",中間処理!$G:$G,中間処理!$I:$I),中間処理!$E:$E,W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67,中間処理!$B:$B,"予定",中間処理!$C:$C,"&gt;="&amp;$G$1,中間処理!$C:$C,"&lt;="&amp;$G$2,中間処理!$D:$D,IF($G$3="すべての作業","&lt;&gt;",$G$3)),0)
)
/IF($G$5="10aあたり",W$8*10,1)),"")</f>
        <v/>
      </c>
      <c r="X67" s="35" t="str">
        <f>IFERROR(IF(X$7="","",
(
SUMIFS(IF($G$4="作業時間（hh:mm）",中間処理!$G:$G,中間処理!$I:$I),中間処理!$E:$E,X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67,中間処理!$B:$B,"予定",中間処理!$C:$C,"&gt;="&amp;$G$1,中間処理!$C:$C,"&lt;="&amp;$G$2,中間処理!$D:$D,IF($G$3="すべての作業","&lt;&gt;",$G$3)),0)
)
/IF($G$5="10aあたり",X$8*10,1)),"")</f>
        <v/>
      </c>
      <c r="Y67" s="35" t="str">
        <f>IFERROR(IF(Y$7="","",
(
SUMIFS(IF($G$4="作業時間（hh:mm）",中間処理!$G:$G,中間処理!$I:$I),中間処理!$E:$E,Y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67,中間処理!$B:$B,"予定",中間処理!$C:$C,"&gt;="&amp;$G$1,中間処理!$C:$C,"&lt;="&amp;$G$2,中間処理!$D:$D,IF($G$3="すべての作業","&lt;&gt;",$G$3)),0)
)
/IF($G$5="10aあたり",Y$8*10,1)),"")</f>
        <v/>
      </c>
      <c r="Z67" s="35" t="str">
        <f>IFERROR(IF(Z$7="","",
(
SUMIFS(IF($G$4="作業時間（hh:mm）",中間処理!$G:$G,中間処理!$I:$I),中間処理!$E:$E,Z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67,中間処理!$B:$B,"予定",中間処理!$C:$C,"&gt;="&amp;$G$1,中間処理!$C:$C,"&lt;="&amp;$G$2,中間処理!$D:$D,IF($G$3="すべての作業","&lt;&gt;",$G$3)),0)
)
/IF($G$5="10aあたり",Z$8*10,1)),"")</f>
        <v/>
      </c>
      <c r="AA67" s="35" t="str">
        <f>IFERROR(IF(AA$7="","",
(
SUMIFS(IF($G$4="作業時間（hh:mm）",中間処理!$G:$G,中間処理!$I:$I),中間処理!$E:$E,AA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67,中間処理!$B:$B,"予定",中間処理!$C:$C,"&gt;="&amp;$G$1,中間処理!$C:$C,"&lt;="&amp;$G$2,中間処理!$D:$D,IF($G$3="すべての作業","&lt;&gt;",$G$3)),0)
)
/IF($G$5="10aあたり",AA$8*10,1)),"")</f>
        <v/>
      </c>
      <c r="AB67" s="35" t="str">
        <f>IFERROR(IF(AB$7="","",
(
SUMIFS(IF($G$4="作業時間（hh:mm）",中間処理!$G:$G,中間処理!$I:$I),中間処理!$E:$E,AB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67,中間処理!$B:$B,"予定",中間処理!$C:$C,"&gt;="&amp;$G$1,中間処理!$C:$C,"&lt;="&amp;$G$2,中間処理!$D:$D,IF($G$3="すべての作業","&lt;&gt;",$G$3)),0)
)
/IF($G$5="10aあたり",AB$8*10,1)),"")</f>
        <v/>
      </c>
      <c r="AC67" s="35" t="str">
        <f>IFERROR(IF(AC$7="","",
(
SUMIFS(IF($G$4="作業時間（hh:mm）",中間処理!$G:$G,中間処理!$I:$I),中間処理!$E:$E,AC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67,中間処理!$B:$B,"予定",中間処理!$C:$C,"&gt;="&amp;$G$1,中間処理!$C:$C,"&lt;="&amp;$G$2,中間処理!$D:$D,IF($G$3="すべての作業","&lt;&gt;",$G$3)),0)
)
/IF($G$5="10aあたり",AC$8*10,1)),"")</f>
        <v/>
      </c>
      <c r="AD67" s="35" t="str">
        <f>IFERROR(IF(AD$7="","",
(
SUMIFS(IF($G$4="作業時間（hh:mm）",中間処理!$G:$G,中間処理!$I:$I),中間処理!$E:$E,AD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67,中間処理!$B:$B,"予定",中間処理!$C:$C,"&gt;="&amp;$G$1,中間処理!$C:$C,"&lt;="&amp;$G$2,中間処理!$D:$D,IF($G$3="すべての作業","&lt;&gt;",$G$3)),0)
)
/IF($G$5="10aあたり",AD$8*10,1)),"")</f>
        <v/>
      </c>
      <c r="AE67" s="35" t="str">
        <f>IFERROR(IF(AE$7="","",
(
SUMIFS(IF($G$4="作業時間（hh:mm）",中間処理!$G:$G,中間処理!$I:$I),中間処理!$E:$E,AE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67,中間処理!$B:$B,"予定",中間処理!$C:$C,"&gt;="&amp;$G$1,中間処理!$C:$C,"&lt;="&amp;$G$2,中間処理!$D:$D,IF($G$3="すべての作業","&lt;&gt;",$G$3)),0)
)
/IF($G$5="10aあたり",AE$8*10,1)),"")</f>
        <v/>
      </c>
      <c r="AF67" s="35" t="str">
        <f>IFERROR(IF(AF$7="","",
(
SUMIFS(IF($G$4="作業時間（hh:mm）",中間処理!$G:$G,中間処理!$I:$I),中間処理!$E:$E,AF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67,中間処理!$B:$B,"予定",中間処理!$C:$C,"&gt;="&amp;$G$1,中間処理!$C:$C,"&lt;="&amp;$G$2,中間処理!$D:$D,IF($G$3="すべての作業","&lt;&gt;",$G$3)),0)
)
/IF($G$5="10aあたり",AF$8*10,1)),"")</f>
        <v/>
      </c>
      <c r="AG67" s="35" t="str">
        <f>IFERROR(IF(AG$7="","",
(
SUMIFS(IF($G$4="作業時間（hh:mm）",中間処理!$G:$G,中間処理!$I:$I),中間処理!$E:$E,AG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67,中間処理!$B:$B,"予定",中間処理!$C:$C,"&gt;="&amp;$G$1,中間処理!$C:$C,"&lt;="&amp;$G$2,中間処理!$D:$D,IF($G$3="すべての作業","&lt;&gt;",$G$3)),0)
)
/IF($G$5="10aあたり",AG$8*10,1)),"")</f>
        <v/>
      </c>
      <c r="AH67" s="35" t="str">
        <f>IFERROR(IF(AH$7="","",
(
SUMIFS(IF($G$4="作業時間（hh:mm）",中間処理!$G:$G,中間処理!$I:$I),中間処理!$E:$E,AH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67,中間処理!$B:$B,"予定",中間処理!$C:$C,"&gt;="&amp;$G$1,中間処理!$C:$C,"&lt;="&amp;$G$2,中間処理!$D:$D,IF($G$3="すべての作業","&lt;&gt;",$G$3)),0)
)
/IF($G$5="10aあたり",AH$8*10,1)),"")</f>
        <v/>
      </c>
      <c r="AI67" s="35" t="str">
        <f>IFERROR(IF(AI$7="","",
(
SUMIFS(IF($G$4="作業時間（hh:mm）",中間処理!$G:$G,中間処理!$I:$I),中間処理!$E:$E,AI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67,中間処理!$B:$B,"予定",中間処理!$C:$C,"&gt;="&amp;$G$1,中間処理!$C:$C,"&lt;="&amp;$G$2,中間処理!$D:$D,IF($G$3="すべての作業","&lt;&gt;",$G$3)),0)
)
/IF($G$5="10aあたり",AI$8*10,1)),"")</f>
        <v/>
      </c>
      <c r="AJ67" s="35" t="str">
        <f>IFERROR(IF(AJ$7="","",
(
SUMIFS(IF($G$4="作業時間（hh:mm）",中間処理!$G:$G,中間処理!$I:$I),中間処理!$E:$E,AJ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67,中間処理!$B:$B,"予定",中間処理!$C:$C,"&gt;="&amp;$G$1,中間処理!$C:$C,"&lt;="&amp;$G$2,中間処理!$D:$D,IF($G$3="すべての作業","&lt;&gt;",$G$3)),0)
)
/IF($G$5="10aあたり",AJ$8*10,1)),"")</f>
        <v/>
      </c>
      <c r="AK67" s="35" t="str">
        <f>IFERROR(IF(AK$7="","",
(
SUMIFS(IF($G$4="作業時間（hh:mm）",中間処理!$G:$G,中間処理!$I:$I),中間処理!$E:$E,AK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67,中間処理!$B:$B,"予定",中間処理!$C:$C,"&gt;="&amp;$G$1,中間処理!$C:$C,"&lt;="&amp;$G$2,中間処理!$D:$D,IF($G$3="すべての作業","&lt;&gt;",$G$3)),0)
)
/IF($G$5="10aあたり",AK$8*10,1)),"")</f>
        <v/>
      </c>
      <c r="AL67" s="35" t="str">
        <f>IFERROR(IF(AL$7="","",
(
SUMIFS(IF($G$4="作業時間（hh:mm）",中間処理!$G:$G,中間処理!$I:$I),中間処理!$E:$E,AL$7,中間処理!$F:$F,$F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67,中間処理!$B:$B,"予定",中間処理!$C:$C,"&gt;="&amp;$G$1,中間処理!$C:$C,"&lt;="&amp;$G$2,中間処理!$D:$D,IF($G$3="すべての作業","&lt;&gt;",$G$3)),0)
)
/IF($G$5="10aあたり",AL$8*10,1)),"")</f>
        <v/>
      </c>
    </row>
    <row r="68" spans="7:38">
      <c r="G68" s="13"/>
      <c r="H68" s="22" t="str">
        <f>IF(G68="","",
IF(G$4="作業時間（hh:mm）",SUM(I68:AL68),
IF(
COUNTIFS(単価情報!C:C,F68,単価情報!B:B,"作業者",単価情報!K:K,"&gt;="&amp;G$1,単価情報!J:J,"&lt;="&amp;G$2)
+COUNTIFS(単価情報!C:C,F68,単価情報!B:B,"作業者",単価情報!K:K,"",単価情報!J:J,"&lt;="&amp;G$2)=0,
"単価設定なし",SUM(I68:AL68))))</f>
        <v/>
      </c>
      <c r="I68" s="34" t="str">
        <f>IFERROR(IF(I$7="","",
(
SUMIFS(IF($G$4="作業時間（hh:mm）",中間処理!$G:$G,中間処理!$I:$I),中間処理!$E:$E,I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68,中間処理!$B:$B,"予定",中間処理!$C:$C,"&gt;="&amp;$G$1,中間処理!$C:$C,"&lt;="&amp;$G$2,中間処理!$D:$D,IF($G$3="すべての作業","&lt;&gt;",$G$3)),0)
)
/IF($G$5="10aあたり",I$8*10,1)),"")</f>
        <v/>
      </c>
      <c r="J68" s="35" t="str">
        <f>IFERROR(IF(J$7="","",
(
SUMIFS(IF($G$4="作業時間（hh:mm）",中間処理!$G:$G,中間処理!$I:$I),中間処理!$E:$E,J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68,中間処理!$B:$B,"予定",中間処理!$C:$C,"&gt;="&amp;$G$1,中間処理!$C:$C,"&lt;="&amp;$G$2,中間処理!$D:$D,IF($G$3="すべての作業","&lt;&gt;",$G$3)),0)
)
/IF($G$5="10aあたり",J$8*10,1)),"")</f>
        <v/>
      </c>
      <c r="K68" s="35" t="str">
        <f>IFERROR(IF(K$7="","",
(
SUMIFS(IF($G$4="作業時間（hh:mm）",中間処理!$G:$G,中間処理!$I:$I),中間処理!$E:$E,K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68,中間処理!$B:$B,"予定",中間処理!$C:$C,"&gt;="&amp;$G$1,中間処理!$C:$C,"&lt;="&amp;$G$2,中間処理!$D:$D,IF($G$3="すべての作業","&lt;&gt;",$G$3)),0)
)
/IF($G$5="10aあたり",K$8*10,1)),"")</f>
        <v/>
      </c>
      <c r="L68" s="35" t="str">
        <f>IFERROR(IF(L$7="","",
(
SUMIFS(IF($G$4="作業時間（hh:mm）",中間処理!$G:$G,中間処理!$I:$I),中間処理!$E:$E,L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68,中間処理!$B:$B,"予定",中間処理!$C:$C,"&gt;="&amp;$G$1,中間処理!$C:$C,"&lt;="&amp;$G$2,中間処理!$D:$D,IF($G$3="すべての作業","&lt;&gt;",$G$3)),0)
)
/IF($G$5="10aあたり",L$8*10,1)),"")</f>
        <v/>
      </c>
      <c r="M68" s="35" t="str">
        <f>IFERROR(IF(M$7="","",
(
SUMIFS(IF($G$4="作業時間（hh:mm）",中間処理!$G:$G,中間処理!$I:$I),中間処理!$E:$E,M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68,中間処理!$B:$B,"予定",中間処理!$C:$C,"&gt;="&amp;$G$1,中間処理!$C:$C,"&lt;="&amp;$G$2,中間処理!$D:$D,IF($G$3="すべての作業","&lt;&gt;",$G$3)),0)
)
/IF($G$5="10aあたり",M$8*10,1)),"")</f>
        <v/>
      </c>
      <c r="N68" s="35" t="str">
        <f>IFERROR(IF(N$7="","",
(
SUMIFS(IF($G$4="作業時間（hh:mm）",中間処理!$G:$G,中間処理!$I:$I),中間処理!$E:$E,N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68,中間処理!$B:$B,"予定",中間処理!$C:$C,"&gt;="&amp;$G$1,中間処理!$C:$C,"&lt;="&amp;$G$2,中間処理!$D:$D,IF($G$3="すべての作業","&lt;&gt;",$G$3)),0)
)
/IF($G$5="10aあたり",N$8*10,1)),"")</f>
        <v/>
      </c>
      <c r="O68" s="35" t="str">
        <f>IFERROR(IF(O$7="","",
(
SUMIFS(IF($G$4="作業時間（hh:mm）",中間処理!$G:$G,中間処理!$I:$I),中間処理!$E:$E,O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68,中間処理!$B:$B,"予定",中間処理!$C:$C,"&gt;="&amp;$G$1,中間処理!$C:$C,"&lt;="&amp;$G$2,中間処理!$D:$D,IF($G$3="すべての作業","&lt;&gt;",$G$3)),0)
)
/IF($G$5="10aあたり",O$8*10,1)),"")</f>
        <v/>
      </c>
      <c r="P68" s="35" t="str">
        <f>IFERROR(IF(P$7="","",
(
SUMIFS(IF($G$4="作業時間（hh:mm）",中間処理!$G:$G,中間処理!$I:$I),中間処理!$E:$E,P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68,中間処理!$B:$B,"予定",中間処理!$C:$C,"&gt;="&amp;$G$1,中間処理!$C:$C,"&lt;="&amp;$G$2,中間処理!$D:$D,IF($G$3="すべての作業","&lt;&gt;",$G$3)),0)
)
/IF($G$5="10aあたり",P$8*10,1)),"")</f>
        <v/>
      </c>
      <c r="Q68" s="35" t="str">
        <f>IFERROR(IF(Q$7="","",
(
SUMIFS(IF($G$4="作業時間（hh:mm）",中間処理!$G:$G,中間処理!$I:$I),中間処理!$E:$E,Q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68,中間処理!$B:$B,"予定",中間処理!$C:$C,"&gt;="&amp;$G$1,中間処理!$C:$C,"&lt;="&amp;$G$2,中間処理!$D:$D,IF($G$3="すべての作業","&lt;&gt;",$G$3)),0)
)
/IF($G$5="10aあたり",Q$8*10,1)),"")</f>
        <v/>
      </c>
      <c r="R68" s="35" t="str">
        <f>IFERROR(IF(R$7="","",
(
SUMIFS(IF($G$4="作業時間（hh:mm）",中間処理!$G:$G,中間処理!$I:$I),中間処理!$E:$E,R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68,中間処理!$B:$B,"予定",中間処理!$C:$C,"&gt;="&amp;$G$1,中間処理!$C:$C,"&lt;="&amp;$G$2,中間処理!$D:$D,IF($G$3="すべての作業","&lt;&gt;",$G$3)),0)
)
/IF($G$5="10aあたり",R$8*10,1)),"")</f>
        <v/>
      </c>
      <c r="S68" s="35" t="str">
        <f>IFERROR(IF(S$7="","",
(
SUMIFS(IF($G$4="作業時間（hh:mm）",中間処理!$G:$G,中間処理!$I:$I),中間処理!$E:$E,S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68,中間処理!$B:$B,"予定",中間処理!$C:$C,"&gt;="&amp;$G$1,中間処理!$C:$C,"&lt;="&amp;$G$2,中間処理!$D:$D,IF($G$3="すべての作業","&lt;&gt;",$G$3)),0)
)
/IF($G$5="10aあたり",S$8*10,1)),"")</f>
        <v/>
      </c>
      <c r="T68" s="35" t="str">
        <f>IFERROR(IF(T$7="","",
(
SUMIFS(IF($G$4="作業時間（hh:mm）",中間処理!$G:$G,中間処理!$I:$I),中間処理!$E:$E,T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68,中間処理!$B:$B,"予定",中間処理!$C:$C,"&gt;="&amp;$G$1,中間処理!$C:$C,"&lt;="&amp;$G$2,中間処理!$D:$D,IF($G$3="すべての作業","&lt;&gt;",$G$3)),0)
)
/IF($G$5="10aあたり",T$8*10,1)),"")</f>
        <v/>
      </c>
      <c r="U68" s="35" t="str">
        <f>IFERROR(IF(U$7="","",
(
SUMIFS(IF($G$4="作業時間（hh:mm）",中間処理!$G:$G,中間処理!$I:$I),中間処理!$E:$E,U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68,中間処理!$B:$B,"予定",中間処理!$C:$C,"&gt;="&amp;$G$1,中間処理!$C:$C,"&lt;="&amp;$G$2,中間処理!$D:$D,IF($G$3="すべての作業","&lt;&gt;",$G$3)),0)
)
/IF($G$5="10aあたり",U$8*10,1)),"")</f>
        <v/>
      </c>
      <c r="V68" s="35" t="str">
        <f>IFERROR(IF(V$7="","",
(
SUMIFS(IF($G$4="作業時間（hh:mm）",中間処理!$G:$G,中間処理!$I:$I),中間処理!$E:$E,V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68,中間処理!$B:$B,"予定",中間処理!$C:$C,"&gt;="&amp;$G$1,中間処理!$C:$C,"&lt;="&amp;$G$2,中間処理!$D:$D,IF($G$3="すべての作業","&lt;&gt;",$G$3)),0)
)
/IF($G$5="10aあたり",V$8*10,1)),"")</f>
        <v/>
      </c>
      <c r="W68" s="35" t="str">
        <f>IFERROR(IF(W$7="","",
(
SUMIFS(IF($G$4="作業時間（hh:mm）",中間処理!$G:$G,中間処理!$I:$I),中間処理!$E:$E,W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68,中間処理!$B:$B,"予定",中間処理!$C:$C,"&gt;="&amp;$G$1,中間処理!$C:$C,"&lt;="&amp;$G$2,中間処理!$D:$D,IF($G$3="すべての作業","&lt;&gt;",$G$3)),0)
)
/IF($G$5="10aあたり",W$8*10,1)),"")</f>
        <v/>
      </c>
      <c r="X68" s="35" t="str">
        <f>IFERROR(IF(X$7="","",
(
SUMIFS(IF($G$4="作業時間（hh:mm）",中間処理!$G:$G,中間処理!$I:$I),中間処理!$E:$E,X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68,中間処理!$B:$B,"予定",中間処理!$C:$C,"&gt;="&amp;$G$1,中間処理!$C:$C,"&lt;="&amp;$G$2,中間処理!$D:$D,IF($G$3="すべての作業","&lt;&gt;",$G$3)),0)
)
/IF($G$5="10aあたり",X$8*10,1)),"")</f>
        <v/>
      </c>
      <c r="Y68" s="35" t="str">
        <f>IFERROR(IF(Y$7="","",
(
SUMIFS(IF($G$4="作業時間（hh:mm）",中間処理!$G:$G,中間処理!$I:$I),中間処理!$E:$E,Y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68,中間処理!$B:$B,"予定",中間処理!$C:$C,"&gt;="&amp;$G$1,中間処理!$C:$C,"&lt;="&amp;$G$2,中間処理!$D:$D,IF($G$3="すべての作業","&lt;&gt;",$G$3)),0)
)
/IF($G$5="10aあたり",Y$8*10,1)),"")</f>
        <v/>
      </c>
      <c r="Z68" s="35" t="str">
        <f>IFERROR(IF(Z$7="","",
(
SUMIFS(IF($G$4="作業時間（hh:mm）",中間処理!$G:$G,中間処理!$I:$I),中間処理!$E:$E,Z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68,中間処理!$B:$B,"予定",中間処理!$C:$C,"&gt;="&amp;$G$1,中間処理!$C:$C,"&lt;="&amp;$G$2,中間処理!$D:$D,IF($G$3="すべての作業","&lt;&gt;",$G$3)),0)
)
/IF($G$5="10aあたり",Z$8*10,1)),"")</f>
        <v/>
      </c>
      <c r="AA68" s="35" t="str">
        <f>IFERROR(IF(AA$7="","",
(
SUMIFS(IF($G$4="作業時間（hh:mm）",中間処理!$G:$G,中間処理!$I:$I),中間処理!$E:$E,AA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68,中間処理!$B:$B,"予定",中間処理!$C:$C,"&gt;="&amp;$G$1,中間処理!$C:$C,"&lt;="&amp;$G$2,中間処理!$D:$D,IF($G$3="すべての作業","&lt;&gt;",$G$3)),0)
)
/IF($G$5="10aあたり",AA$8*10,1)),"")</f>
        <v/>
      </c>
      <c r="AB68" s="35" t="str">
        <f>IFERROR(IF(AB$7="","",
(
SUMIFS(IF($G$4="作業時間（hh:mm）",中間処理!$G:$G,中間処理!$I:$I),中間処理!$E:$E,AB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68,中間処理!$B:$B,"予定",中間処理!$C:$C,"&gt;="&amp;$G$1,中間処理!$C:$C,"&lt;="&amp;$G$2,中間処理!$D:$D,IF($G$3="すべての作業","&lt;&gt;",$G$3)),0)
)
/IF($G$5="10aあたり",AB$8*10,1)),"")</f>
        <v/>
      </c>
      <c r="AC68" s="35" t="str">
        <f>IFERROR(IF(AC$7="","",
(
SUMIFS(IF($G$4="作業時間（hh:mm）",中間処理!$G:$G,中間処理!$I:$I),中間処理!$E:$E,AC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68,中間処理!$B:$B,"予定",中間処理!$C:$C,"&gt;="&amp;$G$1,中間処理!$C:$C,"&lt;="&amp;$G$2,中間処理!$D:$D,IF($G$3="すべての作業","&lt;&gt;",$G$3)),0)
)
/IF($G$5="10aあたり",AC$8*10,1)),"")</f>
        <v/>
      </c>
      <c r="AD68" s="35" t="str">
        <f>IFERROR(IF(AD$7="","",
(
SUMIFS(IF($G$4="作業時間（hh:mm）",中間処理!$G:$G,中間処理!$I:$I),中間処理!$E:$E,AD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68,中間処理!$B:$B,"予定",中間処理!$C:$C,"&gt;="&amp;$G$1,中間処理!$C:$C,"&lt;="&amp;$G$2,中間処理!$D:$D,IF($G$3="すべての作業","&lt;&gt;",$G$3)),0)
)
/IF($G$5="10aあたり",AD$8*10,1)),"")</f>
        <v/>
      </c>
      <c r="AE68" s="35" t="str">
        <f>IFERROR(IF(AE$7="","",
(
SUMIFS(IF($G$4="作業時間（hh:mm）",中間処理!$G:$G,中間処理!$I:$I),中間処理!$E:$E,AE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68,中間処理!$B:$B,"予定",中間処理!$C:$C,"&gt;="&amp;$G$1,中間処理!$C:$C,"&lt;="&amp;$G$2,中間処理!$D:$D,IF($G$3="すべての作業","&lt;&gt;",$G$3)),0)
)
/IF($G$5="10aあたり",AE$8*10,1)),"")</f>
        <v/>
      </c>
      <c r="AF68" s="35" t="str">
        <f>IFERROR(IF(AF$7="","",
(
SUMIFS(IF($G$4="作業時間（hh:mm）",中間処理!$G:$G,中間処理!$I:$I),中間処理!$E:$E,AF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68,中間処理!$B:$B,"予定",中間処理!$C:$C,"&gt;="&amp;$G$1,中間処理!$C:$C,"&lt;="&amp;$G$2,中間処理!$D:$D,IF($G$3="すべての作業","&lt;&gt;",$G$3)),0)
)
/IF($G$5="10aあたり",AF$8*10,1)),"")</f>
        <v/>
      </c>
      <c r="AG68" s="35" t="str">
        <f>IFERROR(IF(AG$7="","",
(
SUMIFS(IF($G$4="作業時間（hh:mm）",中間処理!$G:$G,中間処理!$I:$I),中間処理!$E:$E,AG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68,中間処理!$B:$B,"予定",中間処理!$C:$C,"&gt;="&amp;$G$1,中間処理!$C:$C,"&lt;="&amp;$G$2,中間処理!$D:$D,IF($G$3="すべての作業","&lt;&gt;",$G$3)),0)
)
/IF($G$5="10aあたり",AG$8*10,1)),"")</f>
        <v/>
      </c>
      <c r="AH68" s="35" t="str">
        <f>IFERROR(IF(AH$7="","",
(
SUMIFS(IF($G$4="作業時間（hh:mm）",中間処理!$G:$G,中間処理!$I:$I),中間処理!$E:$E,AH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68,中間処理!$B:$B,"予定",中間処理!$C:$C,"&gt;="&amp;$G$1,中間処理!$C:$C,"&lt;="&amp;$G$2,中間処理!$D:$D,IF($G$3="すべての作業","&lt;&gt;",$G$3)),0)
)
/IF($G$5="10aあたり",AH$8*10,1)),"")</f>
        <v/>
      </c>
      <c r="AI68" s="35" t="str">
        <f>IFERROR(IF(AI$7="","",
(
SUMIFS(IF($G$4="作業時間（hh:mm）",中間処理!$G:$G,中間処理!$I:$I),中間処理!$E:$E,AI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68,中間処理!$B:$B,"予定",中間処理!$C:$C,"&gt;="&amp;$G$1,中間処理!$C:$C,"&lt;="&amp;$G$2,中間処理!$D:$D,IF($G$3="すべての作業","&lt;&gt;",$G$3)),0)
)
/IF($G$5="10aあたり",AI$8*10,1)),"")</f>
        <v/>
      </c>
      <c r="AJ68" s="35" t="str">
        <f>IFERROR(IF(AJ$7="","",
(
SUMIFS(IF($G$4="作業時間（hh:mm）",中間処理!$G:$G,中間処理!$I:$I),中間処理!$E:$E,AJ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68,中間処理!$B:$B,"予定",中間処理!$C:$C,"&gt;="&amp;$G$1,中間処理!$C:$C,"&lt;="&amp;$G$2,中間処理!$D:$D,IF($G$3="すべての作業","&lt;&gt;",$G$3)),0)
)
/IF($G$5="10aあたり",AJ$8*10,1)),"")</f>
        <v/>
      </c>
      <c r="AK68" s="35" t="str">
        <f>IFERROR(IF(AK$7="","",
(
SUMIFS(IF($G$4="作業時間（hh:mm）",中間処理!$G:$G,中間処理!$I:$I),中間処理!$E:$E,AK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68,中間処理!$B:$B,"予定",中間処理!$C:$C,"&gt;="&amp;$G$1,中間処理!$C:$C,"&lt;="&amp;$G$2,中間処理!$D:$D,IF($G$3="すべての作業","&lt;&gt;",$G$3)),0)
)
/IF($G$5="10aあたり",AK$8*10,1)),"")</f>
        <v/>
      </c>
      <c r="AL68" s="35" t="str">
        <f>IFERROR(IF(AL$7="","",
(
SUMIFS(IF($G$4="作業時間（hh:mm）",中間処理!$G:$G,中間処理!$I:$I),中間処理!$E:$E,AL$7,中間処理!$F:$F,$F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68,中間処理!$B:$B,"予定",中間処理!$C:$C,"&gt;="&amp;$G$1,中間処理!$C:$C,"&lt;="&amp;$G$2,中間処理!$D:$D,IF($G$3="すべての作業","&lt;&gt;",$G$3)),0)
)
/IF($G$5="10aあたり",AL$8*10,1)),"")</f>
        <v/>
      </c>
    </row>
    <row r="69" spans="7:38">
      <c r="G69" s="13"/>
      <c r="H69" s="22" t="str">
        <f>IF(G69="","",
IF(G$4="作業時間（hh:mm）",SUM(I69:AL69),
IF(
COUNTIFS(単価情報!C:C,F69,単価情報!B:B,"作業者",単価情報!K:K,"&gt;="&amp;G$1,単価情報!J:J,"&lt;="&amp;G$2)
+COUNTIFS(単価情報!C:C,F69,単価情報!B:B,"作業者",単価情報!K:K,"",単価情報!J:J,"&lt;="&amp;G$2)=0,
"単価設定なし",SUM(I69:AL69))))</f>
        <v/>
      </c>
      <c r="I69" s="34" t="str">
        <f>IFERROR(IF(I$7="","",
(
SUMIFS(IF($G$4="作業時間（hh:mm）",中間処理!$G:$G,中間処理!$I:$I),中間処理!$E:$E,I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69,中間処理!$B:$B,"予定",中間処理!$C:$C,"&gt;="&amp;$G$1,中間処理!$C:$C,"&lt;="&amp;$G$2,中間処理!$D:$D,IF($G$3="すべての作業","&lt;&gt;",$G$3)),0)
)
/IF($G$5="10aあたり",I$8*10,1)),"")</f>
        <v/>
      </c>
      <c r="J69" s="35" t="str">
        <f>IFERROR(IF(J$7="","",
(
SUMIFS(IF($G$4="作業時間（hh:mm）",中間処理!$G:$G,中間処理!$I:$I),中間処理!$E:$E,J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69,中間処理!$B:$B,"予定",中間処理!$C:$C,"&gt;="&amp;$G$1,中間処理!$C:$C,"&lt;="&amp;$G$2,中間処理!$D:$D,IF($G$3="すべての作業","&lt;&gt;",$G$3)),0)
)
/IF($G$5="10aあたり",J$8*10,1)),"")</f>
        <v/>
      </c>
      <c r="K69" s="35" t="str">
        <f>IFERROR(IF(K$7="","",
(
SUMIFS(IF($G$4="作業時間（hh:mm）",中間処理!$G:$G,中間処理!$I:$I),中間処理!$E:$E,K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69,中間処理!$B:$B,"予定",中間処理!$C:$C,"&gt;="&amp;$G$1,中間処理!$C:$C,"&lt;="&amp;$G$2,中間処理!$D:$D,IF($G$3="すべての作業","&lt;&gt;",$G$3)),0)
)
/IF($G$5="10aあたり",K$8*10,1)),"")</f>
        <v/>
      </c>
      <c r="L69" s="35" t="str">
        <f>IFERROR(IF(L$7="","",
(
SUMIFS(IF($G$4="作業時間（hh:mm）",中間処理!$G:$G,中間処理!$I:$I),中間処理!$E:$E,L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69,中間処理!$B:$B,"予定",中間処理!$C:$C,"&gt;="&amp;$G$1,中間処理!$C:$C,"&lt;="&amp;$G$2,中間処理!$D:$D,IF($G$3="すべての作業","&lt;&gt;",$G$3)),0)
)
/IF($G$5="10aあたり",L$8*10,1)),"")</f>
        <v/>
      </c>
      <c r="M69" s="35" t="str">
        <f>IFERROR(IF(M$7="","",
(
SUMIFS(IF($G$4="作業時間（hh:mm）",中間処理!$G:$G,中間処理!$I:$I),中間処理!$E:$E,M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69,中間処理!$B:$B,"予定",中間処理!$C:$C,"&gt;="&amp;$G$1,中間処理!$C:$C,"&lt;="&amp;$G$2,中間処理!$D:$D,IF($G$3="すべての作業","&lt;&gt;",$G$3)),0)
)
/IF($G$5="10aあたり",M$8*10,1)),"")</f>
        <v/>
      </c>
      <c r="N69" s="35" t="str">
        <f>IFERROR(IF(N$7="","",
(
SUMIFS(IF($G$4="作業時間（hh:mm）",中間処理!$G:$G,中間処理!$I:$I),中間処理!$E:$E,N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69,中間処理!$B:$B,"予定",中間処理!$C:$C,"&gt;="&amp;$G$1,中間処理!$C:$C,"&lt;="&amp;$G$2,中間処理!$D:$D,IF($G$3="すべての作業","&lt;&gt;",$G$3)),0)
)
/IF($G$5="10aあたり",N$8*10,1)),"")</f>
        <v/>
      </c>
      <c r="O69" s="35" t="str">
        <f>IFERROR(IF(O$7="","",
(
SUMIFS(IF($G$4="作業時間（hh:mm）",中間処理!$G:$G,中間処理!$I:$I),中間処理!$E:$E,O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69,中間処理!$B:$B,"予定",中間処理!$C:$C,"&gt;="&amp;$G$1,中間処理!$C:$C,"&lt;="&amp;$G$2,中間処理!$D:$D,IF($G$3="すべての作業","&lt;&gt;",$G$3)),0)
)
/IF($G$5="10aあたり",O$8*10,1)),"")</f>
        <v/>
      </c>
      <c r="P69" s="35" t="str">
        <f>IFERROR(IF(P$7="","",
(
SUMIFS(IF($G$4="作業時間（hh:mm）",中間処理!$G:$G,中間処理!$I:$I),中間処理!$E:$E,P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69,中間処理!$B:$B,"予定",中間処理!$C:$C,"&gt;="&amp;$G$1,中間処理!$C:$C,"&lt;="&amp;$G$2,中間処理!$D:$D,IF($G$3="すべての作業","&lt;&gt;",$G$3)),0)
)
/IF($G$5="10aあたり",P$8*10,1)),"")</f>
        <v/>
      </c>
      <c r="Q69" s="35" t="str">
        <f>IFERROR(IF(Q$7="","",
(
SUMIFS(IF($G$4="作業時間（hh:mm）",中間処理!$G:$G,中間処理!$I:$I),中間処理!$E:$E,Q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69,中間処理!$B:$B,"予定",中間処理!$C:$C,"&gt;="&amp;$G$1,中間処理!$C:$C,"&lt;="&amp;$G$2,中間処理!$D:$D,IF($G$3="すべての作業","&lt;&gt;",$G$3)),0)
)
/IF($G$5="10aあたり",Q$8*10,1)),"")</f>
        <v/>
      </c>
      <c r="R69" s="35" t="str">
        <f>IFERROR(IF(R$7="","",
(
SUMIFS(IF($G$4="作業時間（hh:mm）",中間処理!$G:$G,中間処理!$I:$I),中間処理!$E:$E,R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69,中間処理!$B:$B,"予定",中間処理!$C:$C,"&gt;="&amp;$G$1,中間処理!$C:$C,"&lt;="&amp;$G$2,中間処理!$D:$D,IF($G$3="すべての作業","&lt;&gt;",$G$3)),0)
)
/IF($G$5="10aあたり",R$8*10,1)),"")</f>
        <v/>
      </c>
      <c r="S69" s="35" t="str">
        <f>IFERROR(IF(S$7="","",
(
SUMIFS(IF($G$4="作業時間（hh:mm）",中間処理!$G:$G,中間処理!$I:$I),中間処理!$E:$E,S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69,中間処理!$B:$B,"予定",中間処理!$C:$C,"&gt;="&amp;$G$1,中間処理!$C:$C,"&lt;="&amp;$G$2,中間処理!$D:$D,IF($G$3="すべての作業","&lt;&gt;",$G$3)),0)
)
/IF($G$5="10aあたり",S$8*10,1)),"")</f>
        <v/>
      </c>
      <c r="T69" s="35" t="str">
        <f>IFERROR(IF(T$7="","",
(
SUMIFS(IF($G$4="作業時間（hh:mm）",中間処理!$G:$G,中間処理!$I:$I),中間処理!$E:$E,T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69,中間処理!$B:$B,"予定",中間処理!$C:$C,"&gt;="&amp;$G$1,中間処理!$C:$C,"&lt;="&amp;$G$2,中間処理!$D:$D,IF($G$3="すべての作業","&lt;&gt;",$G$3)),0)
)
/IF($G$5="10aあたり",T$8*10,1)),"")</f>
        <v/>
      </c>
      <c r="U69" s="35" t="str">
        <f>IFERROR(IF(U$7="","",
(
SUMIFS(IF($G$4="作業時間（hh:mm）",中間処理!$G:$G,中間処理!$I:$I),中間処理!$E:$E,U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69,中間処理!$B:$B,"予定",中間処理!$C:$C,"&gt;="&amp;$G$1,中間処理!$C:$C,"&lt;="&amp;$G$2,中間処理!$D:$D,IF($G$3="すべての作業","&lt;&gt;",$G$3)),0)
)
/IF($G$5="10aあたり",U$8*10,1)),"")</f>
        <v/>
      </c>
      <c r="V69" s="35" t="str">
        <f>IFERROR(IF(V$7="","",
(
SUMIFS(IF($G$4="作業時間（hh:mm）",中間処理!$G:$G,中間処理!$I:$I),中間処理!$E:$E,V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69,中間処理!$B:$B,"予定",中間処理!$C:$C,"&gt;="&amp;$G$1,中間処理!$C:$C,"&lt;="&amp;$G$2,中間処理!$D:$D,IF($G$3="すべての作業","&lt;&gt;",$G$3)),0)
)
/IF($G$5="10aあたり",V$8*10,1)),"")</f>
        <v/>
      </c>
      <c r="W69" s="35" t="str">
        <f>IFERROR(IF(W$7="","",
(
SUMIFS(IF($G$4="作業時間（hh:mm）",中間処理!$G:$G,中間処理!$I:$I),中間処理!$E:$E,W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69,中間処理!$B:$B,"予定",中間処理!$C:$C,"&gt;="&amp;$G$1,中間処理!$C:$C,"&lt;="&amp;$G$2,中間処理!$D:$D,IF($G$3="すべての作業","&lt;&gt;",$G$3)),0)
)
/IF($G$5="10aあたり",W$8*10,1)),"")</f>
        <v/>
      </c>
      <c r="X69" s="35" t="str">
        <f>IFERROR(IF(X$7="","",
(
SUMIFS(IF($G$4="作業時間（hh:mm）",中間処理!$G:$G,中間処理!$I:$I),中間処理!$E:$E,X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69,中間処理!$B:$B,"予定",中間処理!$C:$C,"&gt;="&amp;$G$1,中間処理!$C:$C,"&lt;="&amp;$G$2,中間処理!$D:$D,IF($G$3="すべての作業","&lt;&gt;",$G$3)),0)
)
/IF($G$5="10aあたり",X$8*10,1)),"")</f>
        <v/>
      </c>
      <c r="Y69" s="35" t="str">
        <f>IFERROR(IF(Y$7="","",
(
SUMIFS(IF($G$4="作業時間（hh:mm）",中間処理!$G:$G,中間処理!$I:$I),中間処理!$E:$E,Y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69,中間処理!$B:$B,"予定",中間処理!$C:$C,"&gt;="&amp;$G$1,中間処理!$C:$C,"&lt;="&amp;$G$2,中間処理!$D:$D,IF($G$3="すべての作業","&lt;&gt;",$G$3)),0)
)
/IF($G$5="10aあたり",Y$8*10,1)),"")</f>
        <v/>
      </c>
      <c r="Z69" s="35" t="str">
        <f>IFERROR(IF(Z$7="","",
(
SUMIFS(IF($G$4="作業時間（hh:mm）",中間処理!$G:$G,中間処理!$I:$I),中間処理!$E:$E,Z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69,中間処理!$B:$B,"予定",中間処理!$C:$C,"&gt;="&amp;$G$1,中間処理!$C:$C,"&lt;="&amp;$G$2,中間処理!$D:$D,IF($G$3="すべての作業","&lt;&gt;",$G$3)),0)
)
/IF($G$5="10aあたり",Z$8*10,1)),"")</f>
        <v/>
      </c>
      <c r="AA69" s="35" t="str">
        <f>IFERROR(IF(AA$7="","",
(
SUMIFS(IF($G$4="作業時間（hh:mm）",中間処理!$G:$G,中間処理!$I:$I),中間処理!$E:$E,AA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69,中間処理!$B:$B,"予定",中間処理!$C:$C,"&gt;="&amp;$G$1,中間処理!$C:$C,"&lt;="&amp;$G$2,中間処理!$D:$D,IF($G$3="すべての作業","&lt;&gt;",$G$3)),0)
)
/IF($G$5="10aあたり",AA$8*10,1)),"")</f>
        <v/>
      </c>
      <c r="AB69" s="35" t="str">
        <f>IFERROR(IF(AB$7="","",
(
SUMIFS(IF($G$4="作業時間（hh:mm）",中間処理!$G:$G,中間処理!$I:$I),中間処理!$E:$E,AB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69,中間処理!$B:$B,"予定",中間処理!$C:$C,"&gt;="&amp;$G$1,中間処理!$C:$C,"&lt;="&amp;$G$2,中間処理!$D:$D,IF($G$3="すべての作業","&lt;&gt;",$G$3)),0)
)
/IF($G$5="10aあたり",AB$8*10,1)),"")</f>
        <v/>
      </c>
      <c r="AC69" s="35" t="str">
        <f>IFERROR(IF(AC$7="","",
(
SUMIFS(IF($G$4="作業時間（hh:mm）",中間処理!$G:$G,中間処理!$I:$I),中間処理!$E:$E,AC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69,中間処理!$B:$B,"予定",中間処理!$C:$C,"&gt;="&amp;$G$1,中間処理!$C:$C,"&lt;="&amp;$G$2,中間処理!$D:$D,IF($G$3="すべての作業","&lt;&gt;",$G$3)),0)
)
/IF($G$5="10aあたり",AC$8*10,1)),"")</f>
        <v/>
      </c>
      <c r="AD69" s="35" t="str">
        <f>IFERROR(IF(AD$7="","",
(
SUMIFS(IF($G$4="作業時間（hh:mm）",中間処理!$G:$G,中間処理!$I:$I),中間処理!$E:$E,AD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69,中間処理!$B:$B,"予定",中間処理!$C:$C,"&gt;="&amp;$G$1,中間処理!$C:$C,"&lt;="&amp;$G$2,中間処理!$D:$D,IF($G$3="すべての作業","&lt;&gt;",$G$3)),0)
)
/IF($G$5="10aあたり",AD$8*10,1)),"")</f>
        <v/>
      </c>
      <c r="AE69" s="35" t="str">
        <f>IFERROR(IF(AE$7="","",
(
SUMIFS(IF($G$4="作業時間（hh:mm）",中間処理!$G:$G,中間処理!$I:$I),中間処理!$E:$E,AE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69,中間処理!$B:$B,"予定",中間処理!$C:$C,"&gt;="&amp;$G$1,中間処理!$C:$C,"&lt;="&amp;$G$2,中間処理!$D:$D,IF($G$3="すべての作業","&lt;&gt;",$G$3)),0)
)
/IF($G$5="10aあたり",AE$8*10,1)),"")</f>
        <v/>
      </c>
      <c r="AF69" s="35" t="str">
        <f>IFERROR(IF(AF$7="","",
(
SUMIFS(IF($G$4="作業時間（hh:mm）",中間処理!$G:$G,中間処理!$I:$I),中間処理!$E:$E,AF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69,中間処理!$B:$B,"予定",中間処理!$C:$C,"&gt;="&amp;$G$1,中間処理!$C:$C,"&lt;="&amp;$G$2,中間処理!$D:$D,IF($G$3="すべての作業","&lt;&gt;",$G$3)),0)
)
/IF($G$5="10aあたり",AF$8*10,1)),"")</f>
        <v/>
      </c>
      <c r="AG69" s="35" t="str">
        <f>IFERROR(IF(AG$7="","",
(
SUMIFS(IF($G$4="作業時間（hh:mm）",中間処理!$G:$G,中間処理!$I:$I),中間処理!$E:$E,AG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69,中間処理!$B:$B,"予定",中間処理!$C:$C,"&gt;="&amp;$G$1,中間処理!$C:$C,"&lt;="&amp;$G$2,中間処理!$D:$D,IF($G$3="すべての作業","&lt;&gt;",$G$3)),0)
)
/IF($G$5="10aあたり",AG$8*10,1)),"")</f>
        <v/>
      </c>
      <c r="AH69" s="35" t="str">
        <f>IFERROR(IF(AH$7="","",
(
SUMIFS(IF($G$4="作業時間（hh:mm）",中間処理!$G:$G,中間処理!$I:$I),中間処理!$E:$E,AH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69,中間処理!$B:$B,"予定",中間処理!$C:$C,"&gt;="&amp;$G$1,中間処理!$C:$C,"&lt;="&amp;$G$2,中間処理!$D:$D,IF($G$3="すべての作業","&lt;&gt;",$G$3)),0)
)
/IF($G$5="10aあたり",AH$8*10,1)),"")</f>
        <v/>
      </c>
      <c r="AI69" s="35" t="str">
        <f>IFERROR(IF(AI$7="","",
(
SUMIFS(IF($G$4="作業時間（hh:mm）",中間処理!$G:$G,中間処理!$I:$I),中間処理!$E:$E,AI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69,中間処理!$B:$B,"予定",中間処理!$C:$C,"&gt;="&amp;$G$1,中間処理!$C:$C,"&lt;="&amp;$G$2,中間処理!$D:$D,IF($G$3="すべての作業","&lt;&gt;",$G$3)),0)
)
/IF($G$5="10aあたり",AI$8*10,1)),"")</f>
        <v/>
      </c>
      <c r="AJ69" s="35" t="str">
        <f>IFERROR(IF(AJ$7="","",
(
SUMIFS(IF($G$4="作業時間（hh:mm）",中間処理!$G:$G,中間処理!$I:$I),中間処理!$E:$E,AJ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69,中間処理!$B:$B,"予定",中間処理!$C:$C,"&gt;="&amp;$G$1,中間処理!$C:$C,"&lt;="&amp;$G$2,中間処理!$D:$D,IF($G$3="すべての作業","&lt;&gt;",$G$3)),0)
)
/IF($G$5="10aあたり",AJ$8*10,1)),"")</f>
        <v/>
      </c>
      <c r="AK69" s="35" t="str">
        <f>IFERROR(IF(AK$7="","",
(
SUMIFS(IF($G$4="作業時間（hh:mm）",中間処理!$G:$G,中間処理!$I:$I),中間処理!$E:$E,AK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69,中間処理!$B:$B,"予定",中間処理!$C:$C,"&gt;="&amp;$G$1,中間処理!$C:$C,"&lt;="&amp;$G$2,中間処理!$D:$D,IF($G$3="すべての作業","&lt;&gt;",$G$3)),0)
)
/IF($G$5="10aあたり",AK$8*10,1)),"")</f>
        <v/>
      </c>
      <c r="AL69" s="35" t="str">
        <f>IFERROR(IF(AL$7="","",
(
SUMIFS(IF($G$4="作業時間（hh:mm）",中間処理!$G:$G,中間処理!$I:$I),中間処理!$E:$E,AL$7,中間処理!$F:$F,$F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69,中間処理!$B:$B,"予定",中間処理!$C:$C,"&gt;="&amp;$G$1,中間処理!$C:$C,"&lt;="&amp;$G$2,中間処理!$D:$D,IF($G$3="すべての作業","&lt;&gt;",$G$3)),0)
)
/IF($G$5="10aあたり",AL$8*10,1)),"")</f>
        <v/>
      </c>
    </row>
    <row r="70" spans="7:38">
      <c r="G70" s="13"/>
      <c r="H70" s="22" t="str">
        <f>IF(G70="","",
IF(G$4="作業時間（hh:mm）",SUM(I70:AL70),
IF(
COUNTIFS(単価情報!C:C,F70,単価情報!B:B,"作業者",単価情報!K:K,"&gt;="&amp;G$1,単価情報!J:J,"&lt;="&amp;G$2)
+COUNTIFS(単価情報!C:C,F70,単価情報!B:B,"作業者",単価情報!K:K,"",単価情報!J:J,"&lt;="&amp;G$2)=0,
"単価設定なし",SUM(I70:AL70))))</f>
        <v/>
      </c>
      <c r="I70" s="34" t="str">
        <f>IFERROR(IF(I$7="","",
(
SUMIFS(IF($G$4="作業時間（hh:mm）",中間処理!$G:$G,中間処理!$I:$I),中間処理!$E:$E,I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70,中間処理!$B:$B,"予定",中間処理!$C:$C,"&gt;="&amp;$G$1,中間処理!$C:$C,"&lt;="&amp;$G$2,中間処理!$D:$D,IF($G$3="すべての作業","&lt;&gt;",$G$3)),0)
)
/IF($G$5="10aあたり",I$8*10,1)),"")</f>
        <v/>
      </c>
      <c r="J70" s="35" t="str">
        <f>IFERROR(IF(J$7="","",
(
SUMIFS(IF($G$4="作業時間（hh:mm）",中間処理!$G:$G,中間処理!$I:$I),中間処理!$E:$E,J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70,中間処理!$B:$B,"予定",中間処理!$C:$C,"&gt;="&amp;$G$1,中間処理!$C:$C,"&lt;="&amp;$G$2,中間処理!$D:$D,IF($G$3="すべての作業","&lt;&gt;",$G$3)),0)
)
/IF($G$5="10aあたり",J$8*10,1)),"")</f>
        <v/>
      </c>
      <c r="K70" s="35" t="str">
        <f>IFERROR(IF(K$7="","",
(
SUMIFS(IF($G$4="作業時間（hh:mm）",中間処理!$G:$G,中間処理!$I:$I),中間処理!$E:$E,K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70,中間処理!$B:$B,"予定",中間処理!$C:$C,"&gt;="&amp;$G$1,中間処理!$C:$C,"&lt;="&amp;$G$2,中間処理!$D:$D,IF($G$3="すべての作業","&lt;&gt;",$G$3)),0)
)
/IF($G$5="10aあたり",K$8*10,1)),"")</f>
        <v/>
      </c>
      <c r="L70" s="35" t="str">
        <f>IFERROR(IF(L$7="","",
(
SUMIFS(IF($G$4="作業時間（hh:mm）",中間処理!$G:$G,中間処理!$I:$I),中間処理!$E:$E,L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70,中間処理!$B:$B,"予定",中間処理!$C:$C,"&gt;="&amp;$G$1,中間処理!$C:$C,"&lt;="&amp;$G$2,中間処理!$D:$D,IF($G$3="すべての作業","&lt;&gt;",$G$3)),0)
)
/IF($G$5="10aあたり",L$8*10,1)),"")</f>
        <v/>
      </c>
      <c r="M70" s="35" t="str">
        <f>IFERROR(IF(M$7="","",
(
SUMIFS(IF($G$4="作業時間（hh:mm）",中間処理!$G:$G,中間処理!$I:$I),中間処理!$E:$E,M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70,中間処理!$B:$B,"予定",中間処理!$C:$C,"&gt;="&amp;$G$1,中間処理!$C:$C,"&lt;="&amp;$G$2,中間処理!$D:$D,IF($G$3="すべての作業","&lt;&gt;",$G$3)),0)
)
/IF($G$5="10aあたり",M$8*10,1)),"")</f>
        <v/>
      </c>
      <c r="N70" s="35" t="str">
        <f>IFERROR(IF(N$7="","",
(
SUMIFS(IF($G$4="作業時間（hh:mm）",中間処理!$G:$G,中間処理!$I:$I),中間処理!$E:$E,N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70,中間処理!$B:$B,"予定",中間処理!$C:$C,"&gt;="&amp;$G$1,中間処理!$C:$C,"&lt;="&amp;$G$2,中間処理!$D:$D,IF($G$3="すべての作業","&lt;&gt;",$G$3)),0)
)
/IF($G$5="10aあたり",N$8*10,1)),"")</f>
        <v/>
      </c>
      <c r="O70" s="35" t="str">
        <f>IFERROR(IF(O$7="","",
(
SUMIFS(IF($G$4="作業時間（hh:mm）",中間処理!$G:$G,中間処理!$I:$I),中間処理!$E:$E,O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70,中間処理!$B:$B,"予定",中間処理!$C:$C,"&gt;="&amp;$G$1,中間処理!$C:$C,"&lt;="&amp;$G$2,中間処理!$D:$D,IF($G$3="すべての作業","&lt;&gt;",$G$3)),0)
)
/IF($G$5="10aあたり",O$8*10,1)),"")</f>
        <v/>
      </c>
      <c r="P70" s="35" t="str">
        <f>IFERROR(IF(P$7="","",
(
SUMIFS(IF($G$4="作業時間（hh:mm）",中間処理!$G:$G,中間処理!$I:$I),中間処理!$E:$E,P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70,中間処理!$B:$B,"予定",中間処理!$C:$C,"&gt;="&amp;$G$1,中間処理!$C:$C,"&lt;="&amp;$G$2,中間処理!$D:$D,IF($G$3="すべての作業","&lt;&gt;",$G$3)),0)
)
/IF($G$5="10aあたり",P$8*10,1)),"")</f>
        <v/>
      </c>
      <c r="Q70" s="35" t="str">
        <f>IFERROR(IF(Q$7="","",
(
SUMIFS(IF($G$4="作業時間（hh:mm）",中間処理!$G:$G,中間処理!$I:$I),中間処理!$E:$E,Q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70,中間処理!$B:$B,"予定",中間処理!$C:$C,"&gt;="&amp;$G$1,中間処理!$C:$C,"&lt;="&amp;$G$2,中間処理!$D:$D,IF($G$3="すべての作業","&lt;&gt;",$G$3)),0)
)
/IF($G$5="10aあたり",Q$8*10,1)),"")</f>
        <v/>
      </c>
      <c r="R70" s="35" t="str">
        <f>IFERROR(IF(R$7="","",
(
SUMIFS(IF($G$4="作業時間（hh:mm）",中間処理!$G:$G,中間処理!$I:$I),中間処理!$E:$E,R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70,中間処理!$B:$B,"予定",中間処理!$C:$C,"&gt;="&amp;$G$1,中間処理!$C:$C,"&lt;="&amp;$G$2,中間処理!$D:$D,IF($G$3="すべての作業","&lt;&gt;",$G$3)),0)
)
/IF($G$5="10aあたり",R$8*10,1)),"")</f>
        <v/>
      </c>
      <c r="S70" s="35" t="str">
        <f>IFERROR(IF(S$7="","",
(
SUMIFS(IF($G$4="作業時間（hh:mm）",中間処理!$G:$G,中間処理!$I:$I),中間処理!$E:$E,S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70,中間処理!$B:$B,"予定",中間処理!$C:$C,"&gt;="&amp;$G$1,中間処理!$C:$C,"&lt;="&amp;$G$2,中間処理!$D:$D,IF($G$3="すべての作業","&lt;&gt;",$G$3)),0)
)
/IF($G$5="10aあたり",S$8*10,1)),"")</f>
        <v/>
      </c>
      <c r="T70" s="35" t="str">
        <f>IFERROR(IF(T$7="","",
(
SUMIFS(IF($G$4="作業時間（hh:mm）",中間処理!$G:$G,中間処理!$I:$I),中間処理!$E:$E,T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70,中間処理!$B:$B,"予定",中間処理!$C:$C,"&gt;="&amp;$G$1,中間処理!$C:$C,"&lt;="&amp;$G$2,中間処理!$D:$D,IF($G$3="すべての作業","&lt;&gt;",$G$3)),0)
)
/IF($G$5="10aあたり",T$8*10,1)),"")</f>
        <v/>
      </c>
      <c r="U70" s="35" t="str">
        <f>IFERROR(IF(U$7="","",
(
SUMIFS(IF($G$4="作業時間（hh:mm）",中間処理!$G:$G,中間処理!$I:$I),中間処理!$E:$E,U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70,中間処理!$B:$B,"予定",中間処理!$C:$C,"&gt;="&amp;$G$1,中間処理!$C:$C,"&lt;="&amp;$G$2,中間処理!$D:$D,IF($G$3="すべての作業","&lt;&gt;",$G$3)),0)
)
/IF($G$5="10aあたり",U$8*10,1)),"")</f>
        <v/>
      </c>
      <c r="V70" s="35" t="str">
        <f>IFERROR(IF(V$7="","",
(
SUMIFS(IF($G$4="作業時間（hh:mm）",中間処理!$G:$G,中間処理!$I:$I),中間処理!$E:$E,V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70,中間処理!$B:$B,"予定",中間処理!$C:$C,"&gt;="&amp;$G$1,中間処理!$C:$C,"&lt;="&amp;$G$2,中間処理!$D:$D,IF($G$3="すべての作業","&lt;&gt;",$G$3)),0)
)
/IF($G$5="10aあたり",V$8*10,1)),"")</f>
        <v/>
      </c>
      <c r="W70" s="35" t="str">
        <f>IFERROR(IF(W$7="","",
(
SUMIFS(IF($G$4="作業時間（hh:mm）",中間処理!$G:$G,中間処理!$I:$I),中間処理!$E:$E,W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70,中間処理!$B:$B,"予定",中間処理!$C:$C,"&gt;="&amp;$G$1,中間処理!$C:$C,"&lt;="&amp;$G$2,中間処理!$D:$D,IF($G$3="すべての作業","&lt;&gt;",$G$3)),0)
)
/IF($G$5="10aあたり",W$8*10,1)),"")</f>
        <v/>
      </c>
      <c r="X70" s="35" t="str">
        <f>IFERROR(IF(X$7="","",
(
SUMIFS(IF($G$4="作業時間（hh:mm）",中間処理!$G:$G,中間処理!$I:$I),中間処理!$E:$E,X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70,中間処理!$B:$B,"予定",中間処理!$C:$C,"&gt;="&amp;$G$1,中間処理!$C:$C,"&lt;="&amp;$G$2,中間処理!$D:$D,IF($G$3="すべての作業","&lt;&gt;",$G$3)),0)
)
/IF($G$5="10aあたり",X$8*10,1)),"")</f>
        <v/>
      </c>
      <c r="Y70" s="35" t="str">
        <f>IFERROR(IF(Y$7="","",
(
SUMIFS(IF($G$4="作業時間（hh:mm）",中間処理!$G:$G,中間処理!$I:$I),中間処理!$E:$E,Y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70,中間処理!$B:$B,"予定",中間処理!$C:$C,"&gt;="&amp;$G$1,中間処理!$C:$C,"&lt;="&amp;$G$2,中間処理!$D:$D,IF($G$3="すべての作業","&lt;&gt;",$G$3)),0)
)
/IF($G$5="10aあたり",Y$8*10,1)),"")</f>
        <v/>
      </c>
      <c r="Z70" s="35" t="str">
        <f>IFERROR(IF(Z$7="","",
(
SUMIFS(IF($G$4="作業時間（hh:mm）",中間処理!$G:$G,中間処理!$I:$I),中間処理!$E:$E,Z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70,中間処理!$B:$B,"予定",中間処理!$C:$C,"&gt;="&amp;$G$1,中間処理!$C:$C,"&lt;="&amp;$G$2,中間処理!$D:$D,IF($G$3="すべての作業","&lt;&gt;",$G$3)),0)
)
/IF($G$5="10aあたり",Z$8*10,1)),"")</f>
        <v/>
      </c>
      <c r="AA70" s="35" t="str">
        <f>IFERROR(IF(AA$7="","",
(
SUMIFS(IF($G$4="作業時間（hh:mm）",中間処理!$G:$G,中間処理!$I:$I),中間処理!$E:$E,AA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70,中間処理!$B:$B,"予定",中間処理!$C:$C,"&gt;="&amp;$G$1,中間処理!$C:$C,"&lt;="&amp;$G$2,中間処理!$D:$D,IF($G$3="すべての作業","&lt;&gt;",$G$3)),0)
)
/IF($G$5="10aあたり",AA$8*10,1)),"")</f>
        <v/>
      </c>
      <c r="AB70" s="35" t="str">
        <f>IFERROR(IF(AB$7="","",
(
SUMIFS(IF($G$4="作業時間（hh:mm）",中間処理!$G:$G,中間処理!$I:$I),中間処理!$E:$E,AB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70,中間処理!$B:$B,"予定",中間処理!$C:$C,"&gt;="&amp;$G$1,中間処理!$C:$C,"&lt;="&amp;$G$2,中間処理!$D:$D,IF($G$3="すべての作業","&lt;&gt;",$G$3)),0)
)
/IF($G$5="10aあたり",AB$8*10,1)),"")</f>
        <v/>
      </c>
      <c r="AC70" s="35" t="str">
        <f>IFERROR(IF(AC$7="","",
(
SUMIFS(IF($G$4="作業時間（hh:mm）",中間処理!$G:$G,中間処理!$I:$I),中間処理!$E:$E,AC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70,中間処理!$B:$B,"予定",中間処理!$C:$C,"&gt;="&amp;$G$1,中間処理!$C:$C,"&lt;="&amp;$G$2,中間処理!$D:$D,IF($G$3="すべての作業","&lt;&gt;",$G$3)),0)
)
/IF($G$5="10aあたり",AC$8*10,1)),"")</f>
        <v/>
      </c>
      <c r="AD70" s="35" t="str">
        <f>IFERROR(IF(AD$7="","",
(
SUMIFS(IF($G$4="作業時間（hh:mm）",中間処理!$G:$G,中間処理!$I:$I),中間処理!$E:$E,AD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70,中間処理!$B:$B,"予定",中間処理!$C:$C,"&gt;="&amp;$G$1,中間処理!$C:$C,"&lt;="&amp;$G$2,中間処理!$D:$D,IF($G$3="すべての作業","&lt;&gt;",$G$3)),0)
)
/IF($G$5="10aあたり",AD$8*10,1)),"")</f>
        <v/>
      </c>
      <c r="AE70" s="35" t="str">
        <f>IFERROR(IF(AE$7="","",
(
SUMIFS(IF($G$4="作業時間（hh:mm）",中間処理!$G:$G,中間処理!$I:$I),中間処理!$E:$E,AE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70,中間処理!$B:$B,"予定",中間処理!$C:$C,"&gt;="&amp;$G$1,中間処理!$C:$C,"&lt;="&amp;$G$2,中間処理!$D:$D,IF($G$3="すべての作業","&lt;&gt;",$G$3)),0)
)
/IF($G$5="10aあたり",AE$8*10,1)),"")</f>
        <v/>
      </c>
      <c r="AF70" s="35" t="str">
        <f>IFERROR(IF(AF$7="","",
(
SUMIFS(IF($G$4="作業時間（hh:mm）",中間処理!$G:$G,中間処理!$I:$I),中間処理!$E:$E,AF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70,中間処理!$B:$B,"予定",中間処理!$C:$C,"&gt;="&amp;$G$1,中間処理!$C:$C,"&lt;="&amp;$G$2,中間処理!$D:$D,IF($G$3="すべての作業","&lt;&gt;",$G$3)),0)
)
/IF($G$5="10aあたり",AF$8*10,1)),"")</f>
        <v/>
      </c>
      <c r="AG70" s="35" t="str">
        <f>IFERROR(IF(AG$7="","",
(
SUMIFS(IF($G$4="作業時間（hh:mm）",中間処理!$G:$G,中間処理!$I:$I),中間処理!$E:$E,AG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70,中間処理!$B:$B,"予定",中間処理!$C:$C,"&gt;="&amp;$G$1,中間処理!$C:$C,"&lt;="&amp;$G$2,中間処理!$D:$D,IF($G$3="すべての作業","&lt;&gt;",$G$3)),0)
)
/IF($G$5="10aあたり",AG$8*10,1)),"")</f>
        <v/>
      </c>
      <c r="AH70" s="35" t="str">
        <f>IFERROR(IF(AH$7="","",
(
SUMIFS(IF($G$4="作業時間（hh:mm）",中間処理!$G:$G,中間処理!$I:$I),中間処理!$E:$E,AH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70,中間処理!$B:$B,"予定",中間処理!$C:$C,"&gt;="&amp;$G$1,中間処理!$C:$C,"&lt;="&amp;$G$2,中間処理!$D:$D,IF($G$3="すべての作業","&lt;&gt;",$G$3)),0)
)
/IF($G$5="10aあたり",AH$8*10,1)),"")</f>
        <v/>
      </c>
      <c r="AI70" s="35" t="str">
        <f>IFERROR(IF(AI$7="","",
(
SUMIFS(IF($G$4="作業時間（hh:mm）",中間処理!$G:$G,中間処理!$I:$I),中間処理!$E:$E,AI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70,中間処理!$B:$B,"予定",中間処理!$C:$C,"&gt;="&amp;$G$1,中間処理!$C:$C,"&lt;="&amp;$G$2,中間処理!$D:$D,IF($G$3="すべての作業","&lt;&gt;",$G$3)),0)
)
/IF($G$5="10aあたり",AI$8*10,1)),"")</f>
        <v/>
      </c>
      <c r="AJ70" s="35" t="str">
        <f>IFERROR(IF(AJ$7="","",
(
SUMIFS(IF($G$4="作業時間（hh:mm）",中間処理!$G:$G,中間処理!$I:$I),中間処理!$E:$E,AJ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70,中間処理!$B:$B,"予定",中間処理!$C:$C,"&gt;="&amp;$G$1,中間処理!$C:$C,"&lt;="&amp;$G$2,中間処理!$D:$D,IF($G$3="すべての作業","&lt;&gt;",$G$3)),0)
)
/IF($G$5="10aあたり",AJ$8*10,1)),"")</f>
        <v/>
      </c>
      <c r="AK70" s="35" t="str">
        <f>IFERROR(IF(AK$7="","",
(
SUMIFS(IF($G$4="作業時間（hh:mm）",中間処理!$G:$G,中間処理!$I:$I),中間処理!$E:$E,AK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70,中間処理!$B:$B,"予定",中間処理!$C:$C,"&gt;="&amp;$G$1,中間処理!$C:$C,"&lt;="&amp;$G$2,中間処理!$D:$D,IF($G$3="すべての作業","&lt;&gt;",$G$3)),0)
)
/IF($G$5="10aあたり",AK$8*10,1)),"")</f>
        <v/>
      </c>
      <c r="AL70" s="35" t="str">
        <f>IFERROR(IF(AL$7="","",
(
SUMIFS(IF($G$4="作業時間（hh:mm）",中間処理!$G:$G,中間処理!$I:$I),中間処理!$E:$E,AL$7,中間処理!$F:$F,$F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70,中間処理!$B:$B,"予定",中間処理!$C:$C,"&gt;="&amp;$G$1,中間処理!$C:$C,"&lt;="&amp;$G$2,中間処理!$D:$D,IF($G$3="すべての作業","&lt;&gt;",$G$3)),0)
)
/IF($G$5="10aあたり",AL$8*10,1)),"")</f>
        <v/>
      </c>
    </row>
    <row r="71" spans="7:38">
      <c r="G71" s="13"/>
      <c r="H71" s="22" t="str">
        <f>IF(G71="","",
IF(G$4="作業時間（hh:mm）",SUM(I71:AL71),
IF(
COUNTIFS(単価情報!C:C,F71,単価情報!B:B,"作業者",単価情報!K:K,"&gt;="&amp;G$1,単価情報!J:J,"&lt;="&amp;G$2)
+COUNTIFS(単価情報!C:C,F71,単価情報!B:B,"作業者",単価情報!K:K,"",単価情報!J:J,"&lt;="&amp;G$2)=0,
"単価設定なし",SUM(I71:AL71))))</f>
        <v/>
      </c>
      <c r="I71" s="34" t="str">
        <f>IFERROR(IF(I$7="","",
(
SUMIFS(IF($G$4="作業時間（hh:mm）",中間処理!$G:$G,中間処理!$I:$I),中間処理!$E:$E,I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71,中間処理!$B:$B,"予定",中間処理!$C:$C,"&gt;="&amp;$G$1,中間処理!$C:$C,"&lt;="&amp;$G$2,中間処理!$D:$D,IF($G$3="すべての作業","&lt;&gt;",$G$3)),0)
)
/IF($G$5="10aあたり",I$8*10,1)),"")</f>
        <v/>
      </c>
      <c r="J71" s="35" t="str">
        <f>IFERROR(IF(J$7="","",
(
SUMIFS(IF($G$4="作業時間（hh:mm）",中間処理!$G:$G,中間処理!$I:$I),中間処理!$E:$E,J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71,中間処理!$B:$B,"予定",中間処理!$C:$C,"&gt;="&amp;$G$1,中間処理!$C:$C,"&lt;="&amp;$G$2,中間処理!$D:$D,IF($G$3="すべての作業","&lt;&gt;",$G$3)),0)
)
/IF($G$5="10aあたり",J$8*10,1)),"")</f>
        <v/>
      </c>
      <c r="K71" s="35" t="str">
        <f>IFERROR(IF(K$7="","",
(
SUMIFS(IF($G$4="作業時間（hh:mm）",中間処理!$G:$G,中間処理!$I:$I),中間処理!$E:$E,K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71,中間処理!$B:$B,"予定",中間処理!$C:$C,"&gt;="&amp;$G$1,中間処理!$C:$C,"&lt;="&amp;$G$2,中間処理!$D:$D,IF($G$3="すべての作業","&lt;&gt;",$G$3)),0)
)
/IF($G$5="10aあたり",K$8*10,1)),"")</f>
        <v/>
      </c>
      <c r="L71" s="35" t="str">
        <f>IFERROR(IF(L$7="","",
(
SUMIFS(IF($G$4="作業時間（hh:mm）",中間処理!$G:$G,中間処理!$I:$I),中間処理!$E:$E,L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71,中間処理!$B:$B,"予定",中間処理!$C:$C,"&gt;="&amp;$G$1,中間処理!$C:$C,"&lt;="&amp;$G$2,中間処理!$D:$D,IF($G$3="すべての作業","&lt;&gt;",$G$3)),0)
)
/IF($G$5="10aあたり",L$8*10,1)),"")</f>
        <v/>
      </c>
      <c r="M71" s="35" t="str">
        <f>IFERROR(IF(M$7="","",
(
SUMIFS(IF($G$4="作業時間（hh:mm）",中間処理!$G:$G,中間処理!$I:$I),中間処理!$E:$E,M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71,中間処理!$B:$B,"予定",中間処理!$C:$C,"&gt;="&amp;$G$1,中間処理!$C:$C,"&lt;="&amp;$G$2,中間処理!$D:$D,IF($G$3="すべての作業","&lt;&gt;",$G$3)),0)
)
/IF($G$5="10aあたり",M$8*10,1)),"")</f>
        <v/>
      </c>
      <c r="N71" s="35" t="str">
        <f>IFERROR(IF(N$7="","",
(
SUMIFS(IF($G$4="作業時間（hh:mm）",中間処理!$G:$G,中間処理!$I:$I),中間処理!$E:$E,N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71,中間処理!$B:$B,"予定",中間処理!$C:$C,"&gt;="&amp;$G$1,中間処理!$C:$C,"&lt;="&amp;$G$2,中間処理!$D:$D,IF($G$3="すべての作業","&lt;&gt;",$G$3)),0)
)
/IF($G$5="10aあたり",N$8*10,1)),"")</f>
        <v/>
      </c>
      <c r="O71" s="35" t="str">
        <f>IFERROR(IF(O$7="","",
(
SUMIFS(IF($G$4="作業時間（hh:mm）",中間処理!$G:$G,中間処理!$I:$I),中間処理!$E:$E,O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71,中間処理!$B:$B,"予定",中間処理!$C:$C,"&gt;="&amp;$G$1,中間処理!$C:$C,"&lt;="&amp;$G$2,中間処理!$D:$D,IF($G$3="すべての作業","&lt;&gt;",$G$3)),0)
)
/IF($G$5="10aあたり",O$8*10,1)),"")</f>
        <v/>
      </c>
      <c r="P71" s="35" t="str">
        <f>IFERROR(IF(P$7="","",
(
SUMIFS(IF($G$4="作業時間（hh:mm）",中間処理!$G:$G,中間処理!$I:$I),中間処理!$E:$E,P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71,中間処理!$B:$B,"予定",中間処理!$C:$C,"&gt;="&amp;$G$1,中間処理!$C:$C,"&lt;="&amp;$G$2,中間処理!$D:$D,IF($G$3="すべての作業","&lt;&gt;",$G$3)),0)
)
/IF($G$5="10aあたり",P$8*10,1)),"")</f>
        <v/>
      </c>
      <c r="Q71" s="35" t="str">
        <f>IFERROR(IF(Q$7="","",
(
SUMIFS(IF($G$4="作業時間（hh:mm）",中間処理!$G:$G,中間処理!$I:$I),中間処理!$E:$E,Q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71,中間処理!$B:$B,"予定",中間処理!$C:$C,"&gt;="&amp;$G$1,中間処理!$C:$C,"&lt;="&amp;$G$2,中間処理!$D:$D,IF($G$3="すべての作業","&lt;&gt;",$G$3)),0)
)
/IF($G$5="10aあたり",Q$8*10,1)),"")</f>
        <v/>
      </c>
      <c r="R71" s="35" t="str">
        <f>IFERROR(IF(R$7="","",
(
SUMIFS(IF($G$4="作業時間（hh:mm）",中間処理!$G:$G,中間処理!$I:$I),中間処理!$E:$E,R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71,中間処理!$B:$B,"予定",中間処理!$C:$C,"&gt;="&amp;$G$1,中間処理!$C:$C,"&lt;="&amp;$G$2,中間処理!$D:$D,IF($G$3="すべての作業","&lt;&gt;",$G$3)),0)
)
/IF($G$5="10aあたり",R$8*10,1)),"")</f>
        <v/>
      </c>
      <c r="S71" s="35" t="str">
        <f>IFERROR(IF(S$7="","",
(
SUMIFS(IF($G$4="作業時間（hh:mm）",中間処理!$G:$G,中間処理!$I:$I),中間処理!$E:$E,S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71,中間処理!$B:$B,"予定",中間処理!$C:$C,"&gt;="&amp;$G$1,中間処理!$C:$C,"&lt;="&amp;$G$2,中間処理!$D:$D,IF($G$3="すべての作業","&lt;&gt;",$G$3)),0)
)
/IF($G$5="10aあたり",S$8*10,1)),"")</f>
        <v/>
      </c>
      <c r="T71" s="35" t="str">
        <f>IFERROR(IF(T$7="","",
(
SUMIFS(IF($G$4="作業時間（hh:mm）",中間処理!$G:$G,中間処理!$I:$I),中間処理!$E:$E,T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71,中間処理!$B:$B,"予定",中間処理!$C:$C,"&gt;="&amp;$G$1,中間処理!$C:$C,"&lt;="&amp;$G$2,中間処理!$D:$D,IF($G$3="すべての作業","&lt;&gt;",$G$3)),0)
)
/IF($G$5="10aあたり",T$8*10,1)),"")</f>
        <v/>
      </c>
      <c r="U71" s="35" t="str">
        <f>IFERROR(IF(U$7="","",
(
SUMIFS(IF($G$4="作業時間（hh:mm）",中間処理!$G:$G,中間処理!$I:$I),中間処理!$E:$E,U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71,中間処理!$B:$B,"予定",中間処理!$C:$C,"&gt;="&amp;$G$1,中間処理!$C:$C,"&lt;="&amp;$G$2,中間処理!$D:$D,IF($G$3="すべての作業","&lt;&gt;",$G$3)),0)
)
/IF($G$5="10aあたり",U$8*10,1)),"")</f>
        <v/>
      </c>
      <c r="V71" s="35" t="str">
        <f>IFERROR(IF(V$7="","",
(
SUMIFS(IF($G$4="作業時間（hh:mm）",中間処理!$G:$G,中間処理!$I:$I),中間処理!$E:$E,V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71,中間処理!$B:$B,"予定",中間処理!$C:$C,"&gt;="&amp;$G$1,中間処理!$C:$C,"&lt;="&amp;$G$2,中間処理!$D:$D,IF($G$3="すべての作業","&lt;&gt;",$G$3)),0)
)
/IF($G$5="10aあたり",V$8*10,1)),"")</f>
        <v/>
      </c>
      <c r="W71" s="35" t="str">
        <f>IFERROR(IF(W$7="","",
(
SUMIFS(IF($G$4="作業時間（hh:mm）",中間処理!$G:$G,中間処理!$I:$I),中間処理!$E:$E,W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71,中間処理!$B:$B,"予定",中間処理!$C:$C,"&gt;="&amp;$G$1,中間処理!$C:$C,"&lt;="&amp;$G$2,中間処理!$D:$D,IF($G$3="すべての作業","&lt;&gt;",$G$3)),0)
)
/IF($G$5="10aあたり",W$8*10,1)),"")</f>
        <v/>
      </c>
      <c r="X71" s="35" t="str">
        <f>IFERROR(IF(X$7="","",
(
SUMIFS(IF($G$4="作業時間（hh:mm）",中間処理!$G:$G,中間処理!$I:$I),中間処理!$E:$E,X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71,中間処理!$B:$B,"予定",中間処理!$C:$C,"&gt;="&amp;$G$1,中間処理!$C:$C,"&lt;="&amp;$G$2,中間処理!$D:$D,IF($G$3="すべての作業","&lt;&gt;",$G$3)),0)
)
/IF($G$5="10aあたり",X$8*10,1)),"")</f>
        <v/>
      </c>
      <c r="Y71" s="35" t="str">
        <f>IFERROR(IF(Y$7="","",
(
SUMIFS(IF($G$4="作業時間（hh:mm）",中間処理!$G:$G,中間処理!$I:$I),中間処理!$E:$E,Y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71,中間処理!$B:$B,"予定",中間処理!$C:$C,"&gt;="&amp;$G$1,中間処理!$C:$C,"&lt;="&amp;$G$2,中間処理!$D:$D,IF($G$3="すべての作業","&lt;&gt;",$G$3)),0)
)
/IF($G$5="10aあたり",Y$8*10,1)),"")</f>
        <v/>
      </c>
      <c r="Z71" s="35" t="str">
        <f>IFERROR(IF(Z$7="","",
(
SUMIFS(IF($G$4="作業時間（hh:mm）",中間処理!$G:$G,中間処理!$I:$I),中間処理!$E:$E,Z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71,中間処理!$B:$B,"予定",中間処理!$C:$C,"&gt;="&amp;$G$1,中間処理!$C:$C,"&lt;="&amp;$G$2,中間処理!$D:$D,IF($G$3="すべての作業","&lt;&gt;",$G$3)),0)
)
/IF($G$5="10aあたり",Z$8*10,1)),"")</f>
        <v/>
      </c>
      <c r="AA71" s="35" t="str">
        <f>IFERROR(IF(AA$7="","",
(
SUMIFS(IF($G$4="作業時間（hh:mm）",中間処理!$G:$G,中間処理!$I:$I),中間処理!$E:$E,AA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71,中間処理!$B:$B,"予定",中間処理!$C:$C,"&gt;="&amp;$G$1,中間処理!$C:$C,"&lt;="&amp;$G$2,中間処理!$D:$D,IF($G$3="すべての作業","&lt;&gt;",$G$3)),0)
)
/IF($G$5="10aあたり",AA$8*10,1)),"")</f>
        <v/>
      </c>
      <c r="AB71" s="35" t="str">
        <f>IFERROR(IF(AB$7="","",
(
SUMIFS(IF($G$4="作業時間（hh:mm）",中間処理!$G:$G,中間処理!$I:$I),中間処理!$E:$E,AB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71,中間処理!$B:$B,"予定",中間処理!$C:$C,"&gt;="&amp;$G$1,中間処理!$C:$C,"&lt;="&amp;$G$2,中間処理!$D:$D,IF($G$3="すべての作業","&lt;&gt;",$G$3)),0)
)
/IF($G$5="10aあたり",AB$8*10,1)),"")</f>
        <v/>
      </c>
      <c r="AC71" s="35" t="str">
        <f>IFERROR(IF(AC$7="","",
(
SUMIFS(IF($G$4="作業時間（hh:mm）",中間処理!$G:$G,中間処理!$I:$I),中間処理!$E:$E,AC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71,中間処理!$B:$B,"予定",中間処理!$C:$C,"&gt;="&amp;$G$1,中間処理!$C:$C,"&lt;="&amp;$G$2,中間処理!$D:$D,IF($G$3="すべての作業","&lt;&gt;",$G$3)),0)
)
/IF($G$5="10aあたり",AC$8*10,1)),"")</f>
        <v/>
      </c>
      <c r="AD71" s="35" t="str">
        <f>IFERROR(IF(AD$7="","",
(
SUMIFS(IF($G$4="作業時間（hh:mm）",中間処理!$G:$G,中間処理!$I:$I),中間処理!$E:$E,AD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71,中間処理!$B:$B,"予定",中間処理!$C:$C,"&gt;="&amp;$G$1,中間処理!$C:$C,"&lt;="&amp;$G$2,中間処理!$D:$D,IF($G$3="すべての作業","&lt;&gt;",$G$3)),0)
)
/IF($G$5="10aあたり",AD$8*10,1)),"")</f>
        <v/>
      </c>
      <c r="AE71" s="35" t="str">
        <f>IFERROR(IF(AE$7="","",
(
SUMIFS(IF($G$4="作業時間（hh:mm）",中間処理!$G:$G,中間処理!$I:$I),中間処理!$E:$E,AE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71,中間処理!$B:$B,"予定",中間処理!$C:$C,"&gt;="&amp;$G$1,中間処理!$C:$C,"&lt;="&amp;$G$2,中間処理!$D:$D,IF($G$3="すべての作業","&lt;&gt;",$G$3)),0)
)
/IF($G$5="10aあたり",AE$8*10,1)),"")</f>
        <v/>
      </c>
      <c r="AF71" s="35" t="str">
        <f>IFERROR(IF(AF$7="","",
(
SUMIFS(IF($G$4="作業時間（hh:mm）",中間処理!$G:$G,中間処理!$I:$I),中間処理!$E:$E,AF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71,中間処理!$B:$B,"予定",中間処理!$C:$C,"&gt;="&amp;$G$1,中間処理!$C:$C,"&lt;="&amp;$G$2,中間処理!$D:$D,IF($G$3="すべての作業","&lt;&gt;",$G$3)),0)
)
/IF($G$5="10aあたり",AF$8*10,1)),"")</f>
        <v/>
      </c>
      <c r="AG71" s="35" t="str">
        <f>IFERROR(IF(AG$7="","",
(
SUMIFS(IF($G$4="作業時間（hh:mm）",中間処理!$G:$G,中間処理!$I:$I),中間処理!$E:$E,AG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71,中間処理!$B:$B,"予定",中間処理!$C:$C,"&gt;="&amp;$G$1,中間処理!$C:$C,"&lt;="&amp;$G$2,中間処理!$D:$D,IF($G$3="すべての作業","&lt;&gt;",$G$3)),0)
)
/IF($G$5="10aあたり",AG$8*10,1)),"")</f>
        <v/>
      </c>
      <c r="AH71" s="35" t="str">
        <f>IFERROR(IF(AH$7="","",
(
SUMIFS(IF($G$4="作業時間（hh:mm）",中間処理!$G:$G,中間処理!$I:$I),中間処理!$E:$E,AH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71,中間処理!$B:$B,"予定",中間処理!$C:$C,"&gt;="&amp;$G$1,中間処理!$C:$C,"&lt;="&amp;$G$2,中間処理!$D:$D,IF($G$3="すべての作業","&lt;&gt;",$G$3)),0)
)
/IF($G$5="10aあたり",AH$8*10,1)),"")</f>
        <v/>
      </c>
      <c r="AI71" s="35" t="str">
        <f>IFERROR(IF(AI$7="","",
(
SUMIFS(IF($G$4="作業時間（hh:mm）",中間処理!$G:$G,中間処理!$I:$I),中間処理!$E:$E,AI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71,中間処理!$B:$B,"予定",中間処理!$C:$C,"&gt;="&amp;$G$1,中間処理!$C:$C,"&lt;="&amp;$G$2,中間処理!$D:$D,IF($G$3="すべての作業","&lt;&gt;",$G$3)),0)
)
/IF($G$5="10aあたり",AI$8*10,1)),"")</f>
        <v/>
      </c>
      <c r="AJ71" s="35" t="str">
        <f>IFERROR(IF(AJ$7="","",
(
SUMIFS(IF($G$4="作業時間（hh:mm）",中間処理!$G:$G,中間処理!$I:$I),中間処理!$E:$E,AJ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71,中間処理!$B:$B,"予定",中間処理!$C:$C,"&gt;="&amp;$G$1,中間処理!$C:$C,"&lt;="&amp;$G$2,中間処理!$D:$D,IF($G$3="すべての作業","&lt;&gt;",$G$3)),0)
)
/IF($G$5="10aあたり",AJ$8*10,1)),"")</f>
        <v/>
      </c>
      <c r="AK71" s="35" t="str">
        <f>IFERROR(IF(AK$7="","",
(
SUMIFS(IF($G$4="作業時間（hh:mm）",中間処理!$G:$G,中間処理!$I:$I),中間処理!$E:$E,AK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71,中間処理!$B:$B,"予定",中間処理!$C:$C,"&gt;="&amp;$G$1,中間処理!$C:$C,"&lt;="&amp;$G$2,中間処理!$D:$D,IF($G$3="すべての作業","&lt;&gt;",$G$3)),0)
)
/IF($G$5="10aあたり",AK$8*10,1)),"")</f>
        <v/>
      </c>
      <c r="AL71" s="35" t="str">
        <f>IFERROR(IF(AL$7="","",
(
SUMIFS(IF($G$4="作業時間（hh:mm）",中間処理!$G:$G,中間処理!$I:$I),中間処理!$E:$E,AL$7,中間処理!$F:$F,$F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71,中間処理!$B:$B,"予定",中間処理!$C:$C,"&gt;="&amp;$G$1,中間処理!$C:$C,"&lt;="&amp;$G$2,中間処理!$D:$D,IF($G$3="すべての作業","&lt;&gt;",$G$3)),0)
)
/IF($G$5="10aあたり",AL$8*10,1)),"")</f>
        <v/>
      </c>
    </row>
    <row r="72" spans="7:38">
      <c r="G72" s="13"/>
      <c r="H72" s="22" t="str">
        <f>IF(G72="","",
IF(G$4="作業時間（hh:mm）",SUM(I72:AL72),
IF(
COUNTIFS(単価情報!C:C,F72,単価情報!B:B,"作業者",単価情報!K:K,"&gt;="&amp;G$1,単価情報!J:J,"&lt;="&amp;G$2)
+COUNTIFS(単価情報!C:C,F72,単価情報!B:B,"作業者",単価情報!K:K,"",単価情報!J:J,"&lt;="&amp;G$2)=0,
"単価設定なし",SUM(I72:AL72))))</f>
        <v/>
      </c>
      <c r="I72" s="34" t="str">
        <f>IFERROR(IF(I$7="","",
(
SUMIFS(IF($G$4="作業時間（hh:mm）",中間処理!$G:$G,中間処理!$I:$I),中間処理!$E:$E,I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72,中間処理!$B:$B,"予定",中間処理!$C:$C,"&gt;="&amp;$G$1,中間処理!$C:$C,"&lt;="&amp;$G$2,中間処理!$D:$D,IF($G$3="すべての作業","&lt;&gt;",$G$3)),0)
)
/IF($G$5="10aあたり",I$8*10,1)),"")</f>
        <v/>
      </c>
      <c r="J72" s="35" t="str">
        <f>IFERROR(IF(J$7="","",
(
SUMIFS(IF($G$4="作業時間（hh:mm）",中間処理!$G:$G,中間処理!$I:$I),中間処理!$E:$E,J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72,中間処理!$B:$B,"予定",中間処理!$C:$C,"&gt;="&amp;$G$1,中間処理!$C:$C,"&lt;="&amp;$G$2,中間処理!$D:$D,IF($G$3="すべての作業","&lt;&gt;",$G$3)),0)
)
/IF($G$5="10aあたり",J$8*10,1)),"")</f>
        <v/>
      </c>
      <c r="K72" s="35" t="str">
        <f>IFERROR(IF(K$7="","",
(
SUMIFS(IF($G$4="作業時間（hh:mm）",中間処理!$G:$G,中間処理!$I:$I),中間処理!$E:$E,K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72,中間処理!$B:$B,"予定",中間処理!$C:$C,"&gt;="&amp;$G$1,中間処理!$C:$C,"&lt;="&amp;$G$2,中間処理!$D:$D,IF($G$3="すべての作業","&lt;&gt;",$G$3)),0)
)
/IF($G$5="10aあたり",K$8*10,1)),"")</f>
        <v/>
      </c>
      <c r="L72" s="35" t="str">
        <f>IFERROR(IF(L$7="","",
(
SUMIFS(IF($G$4="作業時間（hh:mm）",中間処理!$G:$G,中間処理!$I:$I),中間処理!$E:$E,L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72,中間処理!$B:$B,"予定",中間処理!$C:$C,"&gt;="&amp;$G$1,中間処理!$C:$C,"&lt;="&amp;$G$2,中間処理!$D:$D,IF($G$3="すべての作業","&lt;&gt;",$G$3)),0)
)
/IF($G$5="10aあたり",L$8*10,1)),"")</f>
        <v/>
      </c>
      <c r="M72" s="35" t="str">
        <f>IFERROR(IF(M$7="","",
(
SUMIFS(IF($G$4="作業時間（hh:mm）",中間処理!$G:$G,中間処理!$I:$I),中間処理!$E:$E,M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72,中間処理!$B:$B,"予定",中間処理!$C:$C,"&gt;="&amp;$G$1,中間処理!$C:$C,"&lt;="&amp;$G$2,中間処理!$D:$D,IF($G$3="すべての作業","&lt;&gt;",$G$3)),0)
)
/IF($G$5="10aあたり",M$8*10,1)),"")</f>
        <v/>
      </c>
      <c r="N72" s="35" t="str">
        <f>IFERROR(IF(N$7="","",
(
SUMIFS(IF($G$4="作業時間（hh:mm）",中間処理!$G:$G,中間処理!$I:$I),中間処理!$E:$E,N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72,中間処理!$B:$B,"予定",中間処理!$C:$C,"&gt;="&amp;$G$1,中間処理!$C:$C,"&lt;="&amp;$G$2,中間処理!$D:$D,IF($G$3="すべての作業","&lt;&gt;",$G$3)),0)
)
/IF($G$5="10aあたり",N$8*10,1)),"")</f>
        <v/>
      </c>
      <c r="O72" s="35" t="str">
        <f>IFERROR(IF(O$7="","",
(
SUMIFS(IF($G$4="作業時間（hh:mm）",中間処理!$G:$G,中間処理!$I:$I),中間処理!$E:$E,O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72,中間処理!$B:$B,"予定",中間処理!$C:$C,"&gt;="&amp;$G$1,中間処理!$C:$C,"&lt;="&amp;$G$2,中間処理!$D:$D,IF($G$3="すべての作業","&lt;&gt;",$G$3)),0)
)
/IF($G$5="10aあたり",O$8*10,1)),"")</f>
        <v/>
      </c>
      <c r="P72" s="35" t="str">
        <f>IFERROR(IF(P$7="","",
(
SUMIFS(IF($G$4="作業時間（hh:mm）",中間処理!$G:$G,中間処理!$I:$I),中間処理!$E:$E,P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72,中間処理!$B:$B,"予定",中間処理!$C:$C,"&gt;="&amp;$G$1,中間処理!$C:$C,"&lt;="&amp;$G$2,中間処理!$D:$D,IF($G$3="すべての作業","&lt;&gt;",$G$3)),0)
)
/IF($G$5="10aあたり",P$8*10,1)),"")</f>
        <v/>
      </c>
      <c r="Q72" s="35" t="str">
        <f>IFERROR(IF(Q$7="","",
(
SUMIFS(IF($G$4="作業時間（hh:mm）",中間処理!$G:$G,中間処理!$I:$I),中間処理!$E:$E,Q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72,中間処理!$B:$B,"予定",中間処理!$C:$C,"&gt;="&amp;$G$1,中間処理!$C:$C,"&lt;="&amp;$G$2,中間処理!$D:$D,IF($G$3="すべての作業","&lt;&gt;",$G$3)),0)
)
/IF($G$5="10aあたり",Q$8*10,1)),"")</f>
        <v/>
      </c>
      <c r="R72" s="35" t="str">
        <f>IFERROR(IF(R$7="","",
(
SUMIFS(IF($G$4="作業時間（hh:mm）",中間処理!$G:$G,中間処理!$I:$I),中間処理!$E:$E,R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72,中間処理!$B:$B,"予定",中間処理!$C:$C,"&gt;="&amp;$G$1,中間処理!$C:$C,"&lt;="&amp;$G$2,中間処理!$D:$D,IF($G$3="すべての作業","&lt;&gt;",$G$3)),0)
)
/IF($G$5="10aあたり",R$8*10,1)),"")</f>
        <v/>
      </c>
      <c r="S72" s="35" t="str">
        <f>IFERROR(IF(S$7="","",
(
SUMIFS(IF($G$4="作業時間（hh:mm）",中間処理!$G:$G,中間処理!$I:$I),中間処理!$E:$E,S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72,中間処理!$B:$B,"予定",中間処理!$C:$C,"&gt;="&amp;$G$1,中間処理!$C:$C,"&lt;="&amp;$G$2,中間処理!$D:$D,IF($G$3="すべての作業","&lt;&gt;",$G$3)),0)
)
/IF($G$5="10aあたり",S$8*10,1)),"")</f>
        <v/>
      </c>
      <c r="T72" s="35" t="str">
        <f>IFERROR(IF(T$7="","",
(
SUMIFS(IF($G$4="作業時間（hh:mm）",中間処理!$G:$G,中間処理!$I:$I),中間処理!$E:$E,T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72,中間処理!$B:$B,"予定",中間処理!$C:$C,"&gt;="&amp;$G$1,中間処理!$C:$C,"&lt;="&amp;$G$2,中間処理!$D:$D,IF($G$3="すべての作業","&lt;&gt;",$G$3)),0)
)
/IF($G$5="10aあたり",T$8*10,1)),"")</f>
        <v/>
      </c>
      <c r="U72" s="35" t="str">
        <f>IFERROR(IF(U$7="","",
(
SUMIFS(IF($G$4="作業時間（hh:mm）",中間処理!$G:$G,中間処理!$I:$I),中間処理!$E:$E,U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72,中間処理!$B:$B,"予定",中間処理!$C:$C,"&gt;="&amp;$G$1,中間処理!$C:$C,"&lt;="&amp;$G$2,中間処理!$D:$D,IF($G$3="すべての作業","&lt;&gt;",$G$3)),0)
)
/IF($G$5="10aあたり",U$8*10,1)),"")</f>
        <v/>
      </c>
      <c r="V72" s="35" t="str">
        <f>IFERROR(IF(V$7="","",
(
SUMIFS(IF($G$4="作業時間（hh:mm）",中間処理!$G:$G,中間処理!$I:$I),中間処理!$E:$E,V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72,中間処理!$B:$B,"予定",中間処理!$C:$C,"&gt;="&amp;$G$1,中間処理!$C:$C,"&lt;="&amp;$G$2,中間処理!$D:$D,IF($G$3="すべての作業","&lt;&gt;",$G$3)),0)
)
/IF($G$5="10aあたり",V$8*10,1)),"")</f>
        <v/>
      </c>
      <c r="W72" s="35" t="str">
        <f>IFERROR(IF(W$7="","",
(
SUMIFS(IF($G$4="作業時間（hh:mm）",中間処理!$G:$G,中間処理!$I:$I),中間処理!$E:$E,W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72,中間処理!$B:$B,"予定",中間処理!$C:$C,"&gt;="&amp;$G$1,中間処理!$C:$C,"&lt;="&amp;$G$2,中間処理!$D:$D,IF($G$3="すべての作業","&lt;&gt;",$G$3)),0)
)
/IF($G$5="10aあたり",W$8*10,1)),"")</f>
        <v/>
      </c>
      <c r="X72" s="35" t="str">
        <f>IFERROR(IF(X$7="","",
(
SUMIFS(IF($G$4="作業時間（hh:mm）",中間処理!$G:$G,中間処理!$I:$I),中間処理!$E:$E,X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72,中間処理!$B:$B,"予定",中間処理!$C:$C,"&gt;="&amp;$G$1,中間処理!$C:$C,"&lt;="&amp;$G$2,中間処理!$D:$D,IF($G$3="すべての作業","&lt;&gt;",$G$3)),0)
)
/IF($G$5="10aあたり",X$8*10,1)),"")</f>
        <v/>
      </c>
      <c r="Y72" s="35" t="str">
        <f>IFERROR(IF(Y$7="","",
(
SUMIFS(IF($G$4="作業時間（hh:mm）",中間処理!$G:$G,中間処理!$I:$I),中間処理!$E:$E,Y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72,中間処理!$B:$B,"予定",中間処理!$C:$C,"&gt;="&amp;$G$1,中間処理!$C:$C,"&lt;="&amp;$G$2,中間処理!$D:$D,IF($G$3="すべての作業","&lt;&gt;",$G$3)),0)
)
/IF($G$5="10aあたり",Y$8*10,1)),"")</f>
        <v/>
      </c>
      <c r="Z72" s="35" t="str">
        <f>IFERROR(IF(Z$7="","",
(
SUMIFS(IF($G$4="作業時間（hh:mm）",中間処理!$G:$G,中間処理!$I:$I),中間処理!$E:$E,Z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72,中間処理!$B:$B,"予定",中間処理!$C:$C,"&gt;="&amp;$G$1,中間処理!$C:$C,"&lt;="&amp;$G$2,中間処理!$D:$D,IF($G$3="すべての作業","&lt;&gt;",$G$3)),0)
)
/IF($G$5="10aあたり",Z$8*10,1)),"")</f>
        <v/>
      </c>
      <c r="AA72" s="35" t="str">
        <f>IFERROR(IF(AA$7="","",
(
SUMIFS(IF($G$4="作業時間（hh:mm）",中間処理!$G:$G,中間処理!$I:$I),中間処理!$E:$E,AA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72,中間処理!$B:$B,"予定",中間処理!$C:$C,"&gt;="&amp;$G$1,中間処理!$C:$C,"&lt;="&amp;$G$2,中間処理!$D:$D,IF($G$3="すべての作業","&lt;&gt;",$G$3)),0)
)
/IF($G$5="10aあたり",AA$8*10,1)),"")</f>
        <v/>
      </c>
      <c r="AB72" s="35" t="str">
        <f>IFERROR(IF(AB$7="","",
(
SUMIFS(IF($G$4="作業時間（hh:mm）",中間処理!$G:$G,中間処理!$I:$I),中間処理!$E:$E,AB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72,中間処理!$B:$B,"予定",中間処理!$C:$C,"&gt;="&amp;$G$1,中間処理!$C:$C,"&lt;="&amp;$G$2,中間処理!$D:$D,IF($G$3="すべての作業","&lt;&gt;",$G$3)),0)
)
/IF($G$5="10aあたり",AB$8*10,1)),"")</f>
        <v/>
      </c>
      <c r="AC72" s="35" t="str">
        <f>IFERROR(IF(AC$7="","",
(
SUMIFS(IF($G$4="作業時間（hh:mm）",中間処理!$G:$G,中間処理!$I:$I),中間処理!$E:$E,AC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72,中間処理!$B:$B,"予定",中間処理!$C:$C,"&gt;="&amp;$G$1,中間処理!$C:$C,"&lt;="&amp;$G$2,中間処理!$D:$D,IF($G$3="すべての作業","&lt;&gt;",$G$3)),0)
)
/IF($G$5="10aあたり",AC$8*10,1)),"")</f>
        <v/>
      </c>
      <c r="AD72" s="35" t="str">
        <f>IFERROR(IF(AD$7="","",
(
SUMIFS(IF($G$4="作業時間（hh:mm）",中間処理!$G:$G,中間処理!$I:$I),中間処理!$E:$E,AD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72,中間処理!$B:$B,"予定",中間処理!$C:$C,"&gt;="&amp;$G$1,中間処理!$C:$C,"&lt;="&amp;$G$2,中間処理!$D:$D,IF($G$3="すべての作業","&lt;&gt;",$G$3)),0)
)
/IF($G$5="10aあたり",AD$8*10,1)),"")</f>
        <v/>
      </c>
      <c r="AE72" s="35" t="str">
        <f>IFERROR(IF(AE$7="","",
(
SUMIFS(IF($G$4="作業時間（hh:mm）",中間処理!$G:$G,中間処理!$I:$I),中間処理!$E:$E,AE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72,中間処理!$B:$B,"予定",中間処理!$C:$C,"&gt;="&amp;$G$1,中間処理!$C:$C,"&lt;="&amp;$G$2,中間処理!$D:$D,IF($G$3="すべての作業","&lt;&gt;",$G$3)),0)
)
/IF($G$5="10aあたり",AE$8*10,1)),"")</f>
        <v/>
      </c>
      <c r="AF72" s="35" t="str">
        <f>IFERROR(IF(AF$7="","",
(
SUMIFS(IF($G$4="作業時間（hh:mm）",中間処理!$G:$G,中間処理!$I:$I),中間処理!$E:$E,AF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72,中間処理!$B:$B,"予定",中間処理!$C:$C,"&gt;="&amp;$G$1,中間処理!$C:$C,"&lt;="&amp;$G$2,中間処理!$D:$D,IF($G$3="すべての作業","&lt;&gt;",$G$3)),0)
)
/IF($G$5="10aあたり",AF$8*10,1)),"")</f>
        <v/>
      </c>
      <c r="AG72" s="35" t="str">
        <f>IFERROR(IF(AG$7="","",
(
SUMIFS(IF($G$4="作業時間（hh:mm）",中間処理!$G:$G,中間処理!$I:$I),中間処理!$E:$E,AG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72,中間処理!$B:$B,"予定",中間処理!$C:$C,"&gt;="&amp;$G$1,中間処理!$C:$C,"&lt;="&amp;$G$2,中間処理!$D:$D,IF($G$3="すべての作業","&lt;&gt;",$G$3)),0)
)
/IF($G$5="10aあたり",AG$8*10,1)),"")</f>
        <v/>
      </c>
      <c r="AH72" s="35" t="str">
        <f>IFERROR(IF(AH$7="","",
(
SUMIFS(IF($G$4="作業時間（hh:mm）",中間処理!$G:$G,中間処理!$I:$I),中間処理!$E:$E,AH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72,中間処理!$B:$B,"予定",中間処理!$C:$C,"&gt;="&amp;$G$1,中間処理!$C:$C,"&lt;="&amp;$G$2,中間処理!$D:$D,IF($G$3="すべての作業","&lt;&gt;",$G$3)),0)
)
/IF($G$5="10aあたり",AH$8*10,1)),"")</f>
        <v/>
      </c>
      <c r="AI72" s="35" t="str">
        <f>IFERROR(IF(AI$7="","",
(
SUMIFS(IF($G$4="作業時間（hh:mm）",中間処理!$G:$G,中間処理!$I:$I),中間処理!$E:$E,AI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72,中間処理!$B:$B,"予定",中間処理!$C:$C,"&gt;="&amp;$G$1,中間処理!$C:$C,"&lt;="&amp;$G$2,中間処理!$D:$D,IF($G$3="すべての作業","&lt;&gt;",$G$3)),0)
)
/IF($G$5="10aあたり",AI$8*10,1)),"")</f>
        <v/>
      </c>
      <c r="AJ72" s="35" t="str">
        <f>IFERROR(IF(AJ$7="","",
(
SUMIFS(IF($G$4="作業時間（hh:mm）",中間処理!$G:$G,中間処理!$I:$I),中間処理!$E:$E,AJ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72,中間処理!$B:$B,"予定",中間処理!$C:$C,"&gt;="&amp;$G$1,中間処理!$C:$C,"&lt;="&amp;$G$2,中間処理!$D:$D,IF($G$3="すべての作業","&lt;&gt;",$G$3)),0)
)
/IF($G$5="10aあたり",AJ$8*10,1)),"")</f>
        <v/>
      </c>
      <c r="AK72" s="35" t="str">
        <f>IFERROR(IF(AK$7="","",
(
SUMIFS(IF($G$4="作業時間（hh:mm）",中間処理!$G:$G,中間処理!$I:$I),中間処理!$E:$E,AK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72,中間処理!$B:$B,"予定",中間処理!$C:$C,"&gt;="&amp;$G$1,中間処理!$C:$C,"&lt;="&amp;$G$2,中間処理!$D:$D,IF($G$3="すべての作業","&lt;&gt;",$G$3)),0)
)
/IF($G$5="10aあたり",AK$8*10,1)),"")</f>
        <v/>
      </c>
      <c r="AL72" s="35" t="str">
        <f>IFERROR(IF(AL$7="","",
(
SUMIFS(IF($G$4="作業時間（hh:mm）",中間処理!$G:$G,中間処理!$I:$I),中間処理!$E:$E,AL$7,中間処理!$F:$F,$F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72,中間処理!$B:$B,"予定",中間処理!$C:$C,"&gt;="&amp;$G$1,中間処理!$C:$C,"&lt;="&amp;$G$2,中間処理!$D:$D,IF($G$3="すべての作業","&lt;&gt;",$G$3)),0)
)
/IF($G$5="10aあたり",AL$8*10,1)),"")</f>
        <v/>
      </c>
    </row>
    <row r="73" spans="7:38">
      <c r="G73" s="13"/>
      <c r="H73" s="22" t="str">
        <f>IF(G73="","",
IF(G$4="作業時間（hh:mm）",SUM(I73:AL73),
IF(
COUNTIFS(単価情報!C:C,F73,単価情報!B:B,"作業者",単価情報!K:K,"&gt;="&amp;G$1,単価情報!J:J,"&lt;="&amp;G$2)
+COUNTIFS(単価情報!C:C,F73,単価情報!B:B,"作業者",単価情報!K:K,"",単価情報!J:J,"&lt;="&amp;G$2)=0,
"単価設定なし",SUM(I73:AL73))))</f>
        <v/>
      </c>
      <c r="I73" s="34" t="str">
        <f>IFERROR(IF(I$7="","",
(
SUMIFS(IF($G$4="作業時間（hh:mm）",中間処理!$G:$G,中間処理!$I:$I),中間処理!$E:$E,I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73,中間処理!$B:$B,"予定",中間処理!$C:$C,"&gt;="&amp;$G$1,中間処理!$C:$C,"&lt;="&amp;$G$2,中間処理!$D:$D,IF($G$3="すべての作業","&lt;&gt;",$G$3)),0)
)
/IF($G$5="10aあたり",I$8*10,1)),"")</f>
        <v/>
      </c>
      <c r="J73" s="35" t="str">
        <f>IFERROR(IF(J$7="","",
(
SUMIFS(IF($G$4="作業時間（hh:mm）",中間処理!$G:$G,中間処理!$I:$I),中間処理!$E:$E,J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73,中間処理!$B:$B,"予定",中間処理!$C:$C,"&gt;="&amp;$G$1,中間処理!$C:$C,"&lt;="&amp;$G$2,中間処理!$D:$D,IF($G$3="すべての作業","&lt;&gt;",$G$3)),0)
)
/IF($G$5="10aあたり",J$8*10,1)),"")</f>
        <v/>
      </c>
      <c r="K73" s="35" t="str">
        <f>IFERROR(IF(K$7="","",
(
SUMIFS(IF($G$4="作業時間（hh:mm）",中間処理!$G:$G,中間処理!$I:$I),中間処理!$E:$E,K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73,中間処理!$B:$B,"予定",中間処理!$C:$C,"&gt;="&amp;$G$1,中間処理!$C:$C,"&lt;="&amp;$G$2,中間処理!$D:$D,IF($G$3="すべての作業","&lt;&gt;",$G$3)),0)
)
/IF($G$5="10aあたり",K$8*10,1)),"")</f>
        <v/>
      </c>
      <c r="L73" s="35" t="str">
        <f>IFERROR(IF(L$7="","",
(
SUMIFS(IF($G$4="作業時間（hh:mm）",中間処理!$G:$G,中間処理!$I:$I),中間処理!$E:$E,L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73,中間処理!$B:$B,"予定",中間処理!$C:$C,"&gt;="&amp;$G$1,中間処理!$C:$C,"&lt;="&amp;$G$2,中間処理!$D:$D,IF($G$3="すべての作業","&lt;&gt;",$G$3)),0)
)
/IF($G$5="10aあたり",L$8*10,1)),"")</f>
        <v/>
      </c>
      <c r="M73" s="35" t="str">
        <f>IFERROR(IF(M$7="","",
(
SUMIFS(IF($G$4="作業時間（hh:mm）",中間処理!$G:$G,中間処理!$I:$I),中間処理!$E:$E,M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73,中間処理!$B:$B,"予定",中間処理!$C:$C,"&gt;="&amp;$G$1,中間処理!$C:$C,"&lt;="&amp;$G$2,中間処理!$D:$D,IF($G$3="すべての作業","&lt;&gt;",$G$3)),0)
)
/IF($G$5="10aあたり",M$8*10,1)),"")</f>
        <v/>
      </c>
      <c r="N73" s="35" t="str">
        <f>IFERROR(IF(N$7="","",
(
SUMIFS(IF($G$4="作業時間（hh:mm）",中間処理!$G:$G,中間処理!$I:$I),中間処理!$E:$E,N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73,中間処理!$B:$B,"予定",中間処理!$C:$C,"&gt;="&amp;$G$1,中間処理!$C:$C,"&lt;="&amp;$G$2,中間処理!$D:$D,IF($G$3="すべての作業","&lt;&gt;",$G$3)),0)
)
/IF($G$5="10aあたり",N$8*10,1)),"")</f>
        <v/>
      </c>
      <c r="O73" s="35" t="str">
        <f>IFERROR(IF(O$7="","",
(
SUMIFS(IF($G$4="作業時間（hh:mm）",中間処理!$G:$G,中間処理!$I:$I),中間処理!$E:$E,O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73,中間処理!$B:$B,"予定",中間処理!$C:$C,"&gt;="&amp;$G$1,中間処理!$C:$C,"&lt;="&amp;$G$2,中間処理!$D:$D,IF($G$3="すべての作業","&lt;&gt;",$G$3)),0)
)
/IF($G$5="10aあたり",O$8*10,1)),"")</f>
        <v/>
      </c>
      <c r="P73" s="35" t="str">
        <f>IFERROR(IF(P$7="","",
(
SUMIFS(IF($G$4="作業時間（hh:mm）",中間処理!$G:$G,中間処理!$I:$I),中間処理!$E:$E,P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73,中間処理!$B:$B,"予定",中間処理!$C:$C,"&gt;="&amp;$G$1,中間処理!$C:$C,"&lt;="&amp;$G$2,中間処理!$D:$D,IF($G$3="すべての作業","&lt;&gt;",$G$3)),0)
)
/IF($G$5="10aあたり",P$8*10,1)),"")</f>
        <v/>
      </c>
      <c r="Q73" s="35" t="str">
        <f>IFERROR(IF(Q$7="","",
(
SUMIFS(IF($G$4="作業時間（hh:mm）",中間処理!$G:$G,中間処理!$I:$I),中間処理!$E:$E,Q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73,中間処理!$B:$B,"予定",中間処理!$C:$C,"&gt;="&amp;$G$1,中間処理!$C:$C,"&lt;="&amp;$G$2,中間処理!$D:$D,IF($G$3="すべての作業","&lt;&gt;",$G$3)),0)
)
/IF($G$5="10aあたり",Q$8*10,1)),"")</f>
        <v/>
      </c>
      <c r="R73" s="35" t="str">
        <f>IFERROR(IF(R$7="","",
(
SUMIFS(IF($G$4="作業時間（hh:mm）",中間処理!$G:$G,中間処理!$I:$I),中間処理!$E:$E,R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73,中間処理!$B:$B,"予定",中間処理!$C:$C,"&gt;="&amp;$G$1,中間処理!$C:$C,"&lt;="&amp;$G$2,中間処理!$D:$D,IF($G$3="すべての作業","&lt;&gt;",$G$3)),0)
)
/IF($G$5="10aあたり",R$8*10,1)),"")</f>
        <v/>
      </c>
      <c r="S73" s="35" t="str">
        <f>IFERROR(IF(S$7="","",
(
SUMIFS(IF($G$4="作業時間（hh:mm）",中間処理!$G:$G,中間処理!$I:$I),中間処理!$E:$E,S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73,中間処理!$B:$B,"予定",中間処理!$C:$C,"&gt;="&amp;$G$1,中間処理!$C:$C,"&lt;="&amp;$G$2,中間処理!$D:$D,IF($G$3="すべての作業","&lt;&gt;",$G$3)),0)
)
/IF($G$5="10aあたり",S$8*10,1)),"")</f>
        <v/>
      </c>
      <c r="T73" s="35" t="str">
        <f>IFERROR(IF(T$7="","",
(
SUMIFS(IF($G$4="作業時間（hh:mm）",中間処理!$G:$G,中間処理!$I:$I),中間処理!$E:$E,T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73,中間処理!$B:$B,"予定",中間処理!$C:$C,"&gt;="&amp;$G$1,中間処理!$C:$C,"&lt;="&amp;$G$2,中間処理!$D:$D,IF($G$3="すべての作業","&lt;&gt;",$G$3)),0)
)
/IF($G$5="10aあたり",T$8*10,1)),"")</f>
        <v/>
      </c>
      <c r="U73" s="35" t="str">
        <f>IFERROR(IF(U$7="","",
(
SUMIFS(IF($G$4="作業時間（hh:mm）",中間処理!$G:$G,中間処理!$I:$I),中間処理!$E:$E,U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73,中間処理!$B:$B,"予定",中間処理!$C:$C,"&gt;="&amp;$G$1,中間処理!$C:$C,"&lt;="&amp;$G$2,中間処理!$D:$D,IF($G$3="すべての作業","&lt;&gt;",$G$3)),0)
)
/IF($G$5="10aあたり",U$8*10,1)),"")</f>
        <v/>
      </c>
      <c r="V73" s="35" t="str">
        <f>IFERROR(IF(V$7="","",
(
SUMIFS(IF($G$4="作業時間（hh:mm）",中間処理!$G:$G,中間処理!$I:$I),中間処理!$E:$E,V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73,中間処理!$B:$B,"予定",中間処理!$C:$C,"&gt;="&amp;$G$1,中間処理!$C:$C,"&lt;="&amp;$G$2,中間処理!$D:$D,IF($G$3="すべての作業","&lt;&gt;",$G$3)),0)
)
/IF($G$5="10aあたり",V$8*10,1)),"")</f>
        <v/>
      </c>
      <c r="W73" s="35" t="str">
        <f>IFERROR(IF(W$7="","",
(
SUMIFS(IF($G$4="作業時間（hh:mm）",中間処理!$G:$G,中間処理!$I:$I),中間処理!$E:$E,W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73,中間処理!$B:$B,"予定",中間処理!$C:$C,"&gt;="&amp;$G$1,中間処理!$C:$C,"&lt;="&amp;$G$2,中間処理!$D:$D,IF($G$3="すべての作業","&lt;&gt;",$G$3)),0)
)
/IF($G$5="10aあたり",W$8*10,1)),"")</f>
        <v/>
      </c>
      <c r="X73" s="35" t="str">
        <f>IFERROR(IF(X$7="","",
(
SUMIFS(IF($G$4="作業時間（hh:mm）",中間処理!$G:$G,中間処理!$I:$I),中間処理!$E:$E,X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73,中間処理!$B:$B,"予定",中間処理!$C:$C,"&gt;="&amp;$G$1,中間処理!$C:$C,"&lt;="&amp;$G$2,中間処理!$D:$D,IF($G$3="すべての作業","&lt;&gt;",$G$3)),0)
)
/IF($G$5="10aあたり",X$8*10,1)),"")</f>
        <v/>
      </c>
      <c r="Y73" s="35" t="str">
        <f>IFERROR(IF(Y$7="","",
(
SUMIFS(IF($G$4="作業時間（hh:mm）",中間処理!$G:$G,中間処理!$I:$I),中間処理!$E:$E,Y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73,中間処理!$B:$B,"予定",中間処理!$C:$C,"&gt;="&amp;$G$1,中間処理!$C:$C,"&lt;="&amp;$G$2,中間処理!$D:$D,IF($G$3="すべての作業","&lt;&gt;",$G$3)),0)
)
/IF($G$5="10aあたり",Y$8*10,1)),"")</f>
        <v/>
      </c>
      <c r="Z73" s="35" t="str">
        <f>IFERROR(IF(Z$7="","",
(
SUMIFS(IF($G$4="作業時間（hh:mm）",中間処理!$G:$G,中間処理!$I:$I),中間処理!$E:$E,Z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73,中間処理!$B:$B,"予定",中間処理!$C:$C,"&gt;="&amp;$G$1,中間処理!$C:$C,"&lt;="&amp;$G$2,中間処理!$D:$D,IF($G$3="すべての作業","&lt;&gt;",$G$3)),0)
)
/IF($G$5="10aあたり",Z$8*10,1)),"")</f>
        <v/>
      </c>
      <c r="AA73" s="35" t="str">
        <f>IFERROR(IF(AA$7="","",
(
SUMIFS(IF($G$4="作業時間（hh:mm）",中間処理!$G:$G,中間処理!$I:$I),中間処理!$E:$E,AA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73,中間処理!$B:$B,"予定",中間処理!$C:$C,"&gt;="&amp;$G$1,中間処理!$C:$C,"&lt;="&amp;$G$2,中間処理!$D:$D,IF($G$3="すべての作業","&lt;&gt;",$G$3)),0)
)
/IF($G$5="10aあたり",AA$8*10,1)),"")</f>
        <v/>
      </c>
      <c r="AB73" s="35" t="str">
        <f>IFERROR(IF(AB$7="","",
(
SUMIFS(IF($G$4="作業時間（hh:mm）",中間処理!$G:$G,中間処理!$I:$I),中間処理!$E:$E,AB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73,中間処理!$B:$B,"予定",中間処理!$C:$C,"&gt;="&amp;$G$1,中間処理!$C:$C,"&lt;="&amp;$G$2,中間処理!$D:$D,IF($G$3="すべての作業","&lt;&gt;",$G$3)),0)
)
/IF($G$5="10aあたり",AB$8*10,1)),"")</f>
        <v/>
      </c>
      <c r="AC73" s="35" t="str">
        <f>IFERROR(IF(AC$7="","",
(
SUMIFS(IF($G$4="作業時間（hh:mm）",中間処理!$G:$G,中間処理!$I:$I),中間処理!$E:$E,AC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73,中間処理!$B:$B,"予定",中間処理!$C:$C,"&gt;="&amp;$G$1,中間処理!$C:$C,"&lt;="&amp;$G$2,中間処理!$D:$D,IF($G$3="すべての作業","&lt;&gt;",$G$3)),0)
)
/IF($G$5="10aあたり",AC$8*10,1)),"")</f>
        <v/>
      </c>
      <c r="AD73" s="35" t="str">
        <f>IFERROR(IF(AD$7="","",
(
SUMIFS(IF($G$4="作業時間（hh:mm）",中間処理!$G:$G,中間処理!$I:$I),中間処理!$E:$E,AD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73,中間処理!$B:$B,"予定",中間処理!$C:$C,"&gt;="&amp;$G$1,中間処理!$C:$C,"&lt;="&amp;$G$2,中間処理!$D:$D,IF($G$3="すべての作業","&lt;&gt;",$G$3)),0)
)
/IF($G$5="10aあたり",AD$8*10,1)),"")</f>
        <v/>
      </c>
      <c r="AE73" s="35" t="str">
        <f>IFERROR(IF(AE$7="","",
(
SUMIFS(IF($G$4="作業時間（hh:mm）",中間処理!$G:$G,中間処理!$I:$I),中間処理!$E:$E,AE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73,中間処理!$B:$B,"予定",中間処理!$C:$C,"&gt;="&amp;$G$1,中間処理!$C:$C,"&lt;="&amp;$G$2,中間処理!$D:$D,IF($G$3="すべての作業","&lt;&gt;",$G$3)),0)
)
/IF($G$5="10aあたり",AE$8*10,1)),"")</f>
        <v/>
      </c>
      <c r="AF73" s="35" t="str">
        <f>IFERROR(IF(AF$7="","",
(
SUMIFS(IF($G$4="作業時間（hh:mm）",中間処理!$G:$G,中間処理!$I:$I),中間処理!$E:$E,AF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73,中間処理!$B:$B,"予定",中間処理!$C:$C,"&gt;="&amp;$G$1,中間処理!$C:$C,"&lt;="&amp;$G$2,中間処理!$D:$D,IF($G$3="すべての作業","&lt;&gt;",$G$3)),0)
)
/IF($G$5="10aあたり",AF$8*10,1)),"")</f>
        <v/>
      </c>
      <c r="AG73" s="35" t="str">
        <f>IFERROR(IF(AG$7="","",
(
SUMIFS(IF($G$4="作業時間（hh:mm）",中間処理!$G:$G,中間処理!$I:$I),中間処理!$E:$E,AG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73,中間処理!$B:$B,"予定",中間処理!$C:$C,"&gt;="&amp;$G$1,中間処理!$C:$C,"&lt;="&amp;$G$2,中間処理!$D:$D,IF($G$3="すべての作業","&lt;&gt;",$G$3)),0)
)
/IF($G$5="10aあたり",AG$8*10,1)),"")</f>
        <v/>
      </c>
      <c r="AH73" s="35" t="str">
        <f>IFERROR(IF(AH$7="","",
(
SUMIFS(IF($G$4="作業時間（hh:mm）",中間処理!$G:$G,中間処理!$I:$I),中間処理!$E:$E,AH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73,中間処理!$B:$B,"予定",中間処理!$C:$C,"&gt;="&amp;$G$1,中間処理!$C:$C,"&lt;="&amp;$G$2,中間処理!$D:$D,IF($G$3="すべての作業","&lt;&gt;",$G$3)),0)
)
/IF($G$5="10aあたり",AH$8*10,1)),"")</f>
        <v/>
      </c>
      <c r="AI73" s="35" t="str">
        <f>IFERROR(IF(AI$7="","",
(
SUMIFS(IF($G$4="作業時間（hh:mm）",中間処理!$G:$G,中間処理!$I:$I),中間処理!$E:$E,AI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73,中間処理!$B:$B,"予定",中間処理!$C:$C,"&gt;="&amp;$G$1,中間処理!$C:$C,"&lt;="&amp;$G$2,中間処理!$D:$D,IF($G$3="すべての作業","&lt;&gt;",$G$3)),0)
)
/IF($G$5="10aあたり",AI$8*10,1)),"")</f>
        <v/>
      </c>
      <c r="AJ73" s="35" t="str">
        <f>IFERROR(IF(AJ$7="","",
(
SUMIFS(IF($G$4="作業時間（hh:mm）",中間処理!$G:$G,中間処理!$I:$I),中間処理!$E:$E,AJ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73,中間処理!$B:$B,"予定",中間処理!$C:$C,"&gt;="&amp;$G$1,中間処理!$C:$C,"&lt;="&amp;$G$2,中間処理!$D:$D,IF($G$3="すべての作業","&lt;&gt;",$G$3)),0)
)
/IF($G$5="10aあたり",AJ$8*10,1)),"")</f>
        <v/>
      </c>
      <c r="AK73" s="35" t="str">
        <f>IFERROR(IF(AK$7="","",
(
SUMIFS(IF($G$4="作業時間（hh:mm）",中間処理!$G:$G,中間処理!$I:$I),中間処理!$E:$E,AK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73,中間処理!$B:$B,"予定",中間処理!$C:$C,"&gt;="&amp;$G$1,中間処理!$C:$C,"&lt;="&amp;$G$2,中間処理!$D:$D,IF($G$3="すべての作業","&lt;&gt;",$G$3)),0)
)
/IF($G$5="10aあたり",AK$8*10,1)),"")</f>
        <v/>
      </c>
      <c r="AL73" s="35" t="str">
        <f>IFERROR(IF(AL$7="","",
(
SUMIFS(IF($G$4="作業時間（hh:mm）",中間処理!$G:$G,中間処理!$I:$I),中間処理!$E:$E,AL$7,中間処理!$F:$F,$F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73,中間処理!$B:$B,"予定",中間処理!$C:$C,"&gt;="&amp;$G$1,中間処理!$C:$C,"&lt;="&amp;$G$2,中間処理!$D:$D,IF($G$3="すべての作業","&lt;&gt;",$G$3)),0)
)
/IF($G$5="10aあたり",AL$8*10,1)),"")</f>
        <v/>
      </c>
    </row>
    <row r="74" spans="7:38">
      <c r="G74" s="13"/>
      <c r="H74" s="22" t="str">
        <f>IF(G74="","",
IF(G$4="作業時間（hh:mm）",SUM(I74:AL74),
IF(
COUNTIFS(単価情報!C:C,F74,単価情報!B:B,"作業者",単価情報!K:K,"&gt;="&amp;G$1,単価情報!J:J,"&lt;="&amp;G$2)
+COUNTIFS(単価情報!C:C,F74,単価情報!B:B,"作業者",単価情報!K:K,"",単価情報!J:J,"&lt;="&amp;G$2)=0,
"単価設定なし",SUM(I74:AL74))))</f>
        <v/>
      </c>
      <c r="I74" s="34" t="str">
        <f>IFERROR(IF(I$7="","",
(
SUMIFS(IF($G$4="作業時間（hh:mm）",中間処理!$G:$G,中間処理!$I:$I),中間処理!$E:$E,I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74,中間処理!$B:$B,"予定",中間処理!$C:$C,"&gt;="&amp;$G$1,中間処理!$C:$C,"&lt;="&amp;$G$2,中間処理!$D:$D,IF($G$3="すべての作業","&lt;&gt;",$G$3)),0)
)
/IF($G$5="10aあたり",I$8*10,1)),"")</f>
        <v/>
      </c>
      <c r="J74" s="35" t="str">
        <f>IFERROR(IF(J$7="","",
(
SUMIFS(IF($G$4="作業時間（hh:mm）",中間処理!$G:$G,中間処理!$I:$I),中間処理!$E:$E,J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74,中間処理!$B:$B,"予定",中間処理!$C:$C,"&gt;="&amp;$G$1,中間処理!$C:$C,"&lt;="&amp;$G$2,中間処理!$D:$D,IF($G$3="すべての作業","&lt;&gt;",$G$3)),0)
)
/IF($G$5="10aあたり",J$8*10,1)),"")</f>
        <v/>
      </c>
      <c r="K74" s="35" t="str">
        <f>IFERROR(IF(K$7="","",
(
SUMIFS(IF($G$4="作業時間（hh:mm）",中間処理!$G:$G,中間処理!$I:$I),中間処理!$E:$E,K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74,中間処理!$B:$B,"予定",中間処理!$C:$C,"&gt;="&amp;$G$1,中間処理!$C:$C,"&lt;="&amp;$G$2,中間処理!$D:$D,IF($G$3="すべての作業","&lt;&gt;",$G$3)),0)
)
/IF($G$5="10aあたり",K$8*10,1)),"")</f>
        <v/>
      </c>
      <c r="L74" s="35" t="str">
        <f>IFERROR(IF(L$7="","",
(
SUMIFS(IF($G$4="作業時間（hh:mm）",中間処理!$G:$G,中間処理!$I:$I),中間処理!$E:$E,L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74,中間処理!$B:$B,"予定",中間処理!$C:$C,"&gt;="&amp;$G$1,中間処理!$C:$C,"&lt;="&amp;$G$2,中間処理!$D:$D,IF($G$3="すべての作業","&lt;&gt;",$G$3)),0)
)
/IF($G$5="10aあたり",L$8*10,1)),"")</f>
        <v/>
      </c>
      <c r="M74" s="35" t="str">
        <f>IFERROR(IF(M$7="","",
(
SUMIFS(IF($G$4="作業時間（hh:mm）",中間処理!$G:$G,中間処理!$I:$I),中間処理!$E:$E,M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74,中間処理!$B:$B,"予定",中間処理!$C:$C,"&gt;="&amp;$G$1,中間処理!$C:$C,"&lt;="&amp;$G$2,中間処理!$D:$D,IF($G$3="すべての作業","&lt;&gt;",$G$3)),0)
)
/IF($G$5="10aあたり",M$8*10,1)),"")</f>
        <v/>
      </c>
      <c r="N74" s="35" t="str">
        <f>IFERROR(IF(N$7="","",
(
SUMIFS(IF($G$4="作業時間（hh:mm）",中間処理!$G:$G,中間処理!$I:$I),中間処理!$E:$E,N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74,中間処理!$B:$B,"予定",中間処理!$C:$C,"&gt;="&amp;$G$1,中間処理!$C:$C,"&lt;="&amp;$G$2,中間処理!$D:$D,IF($G$3="すべての作業","&lt;&gt;",$G$3)),0)
)
/IF($G$5="10aあたり",N$8*10,1)),"")</f>
        <v/>
      </c>
      <c r="O74" s="35" t="str">
        <f>IFERROR(IF(O$7="","",
(
SUMIFS(IF($G$4="作業時間（hh:mm）",中間処理!$G:$G,中間処理!$I:$I),中間処理!$E:$E,O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74,中間処理!$B:$B,"予定",中間処理!$C:$C,"&gt;="&amp;$G$1,中間処理!$C:$C,"&lt;="&amp;$G$2,中間処理!$D:$D,IF($G$3="すべての作業","&lt;&gt;",$G$3)),0)
)
/IF($G$5="10aあたり",O$8*10,1)),"")</f>
        <v/>
      </c>
      <c r="P74" s="35" t="str">
        <f>IFERROR(IF(P$7="","",
(
SUMIFS(IF($G$4="作業時間（hh:mm）",中間処理!$G:$G,中間処理!$I:$I),中間処理!$E:$E,P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74,中間処理!$B:$B,"予定",中間処理!$C:$C,"&gt;="&amp;$G$1,中間処理!$C:$C,"&lt;="&amp;$G$2,中間処理!$D:$D,IF($G$3="すべての作業","&lt;&gt;",$G$3)),0)
)
/IF($G$5="10aあたり",P$8*10,1)),"")</f>
        <v/>
      </c>
      <c r="Q74" s="35" t="str">
        <f>IFERROR(IF(Q$7="","",
(
SUMIFS(IF($G$4="作業時間（hh:mm）",中間処理!$G:$G,中間処理!$I:$I),中間処理!$E:$E,Q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74,中間処理!$B:$B,"予定",中間処理!$C:$C,"&gt;="&amp;$G$1,中間処理!$C:$C,"&lt;="&amp;$G$2,中間処理!$D:$D,IF($G$3="すべての作業","&lt;&gt;",$G$3)),0)
)
/IF($G$5="10aあたり",Q$8*10,1)),"")</f>
        <v/>
      </c>
      <c r="R74" s="35" t="str">
        <f>IFERROR(IF(R$7="","",
(
SUMIFS(IF($G$4="作業時間（hh:mm）",中間処理!$G:$G,中間処理!$I:$I),中間処理!$E:$E,R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74,中間処理!$B:$B,"予定",中間処理!$C:$C,"&gt;="&amp;$G$1,中間処理!$C:$C,"&lt;="&amp;$G$2,中間処理!$D:$D,IF($G$3="すべての作業","&lt;&gt;",$G$3)),0)
)
/IF($G$5="10aあたり",R$8*10,1)),"")</f>
        <v/>
      </c>
      <c r="S74" s="35" t="str">
        <f>IFERROR(IF(S$7="","",
(
SUMIFS(IF($G$4="作業時間（hh:mm）",中間処理!$G:$G,中間処理!$I:$I),中間処理!$E:$E,S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74,中間処理!$B:$B,"予定",中間処理!$C:$C,"&gt;="&amp;$G$1,中間処理!$C:$C,"&lt;="&amp;$G$2,中間処理!$D:$D,IF($G$3="すべての作業","&lt;&gt;",$G$3)),0)
)
/IF($G$5="10aあたり",S$8*10,1)),"")</f>
        <v/>
      </c>
      <c r="T74" s="35" t="str">
        <f>IFERROR(IF(T$7="","",
(
SUMIFS(IF($G$4="作業時間（hh:mm）",中間処理!$G:$G,中間処理!$I:$I),中間処理!$E:$E,T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74,中間処理!$B:$B,"予定",中間処理!$C:$C,"&gt;="&amp;$G$1,中間処理!$C:$C,"&lt;="&amp;$G$2,中間処理!$D:$D,IF($G$3="すべての作業","&lt;&gt;",$G$3)),0)
)
/IF($G$5="10aあたり",T$8*10,1)),"")</f>
        <v/>
      </c>
      <c r="U74" s="35" t="str">
        <f>IFERROR(IF(U$7="","",
(
SUMIFS(IF($G$4="作業時間（hh:mm）",中間処理!$G:$G,中間処理!$I:$I),中間処理!$E:$E,U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74,中間処理!$B:$B,"予定",中間処理!$C:$C,"&gt;="&amp;$G$1,中間処理!$C:$C,"&lt;="&amp;$G$2,中間処理!$D:$D,IF($G$3="すべての作業","&lt;&gt;",$G$3)),0)
)
/IF($G$5="10aあたり",U$8*10,1)),"")</f>
        <v/>
      </c>
      <c r="V74" s="35" t="str">
        <f>IFERROR(IF(V$7="","",
(
SUMIFS(IF($G$4="作業時間（hh:mm）",中間処理!$G:$G,中間処理!$I:$I),中間処理!$E:$E,V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74,中間処理!$B:$B,"予定",中間処理!$C:$C,"&gt;="&amp;$G$1,中間処理!$C:$C,"&lt;="&amp;$G$2,中間処理!$D:$D,IF($G$3="すべての作業","&lt;&gt;",$G$3)),0)
)
/IF($G$5="10aあたり",V$8*10,1)),"")</f>
        <v/>
      </c>
      <c r="W74" s="35" t="str">
        <f>IFERROR(IF(W$7="","",
(
SUMIFS(IF($G$4="作業時間（hh:mm）",中間処理!$G:$G,中間処理!$I:$I),中間処理!$E:$E,W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74,中間処理!$B:$B,"予定",中間処理!$C:$C,"&gt;="&amp;$G$1,中間処理!$C:$C,"&lt;="&amp;$G$2,中間処理!$D:$D,IF($G$3="すべての作業","&lt;&gt;",$G$3)),0)
)
/IF($G$5="10aあたり",W$8*10,1)),"")</f>
        <v/>
      </c>
      <c r="X74" s="35" t="str">
        <f>IFERROR(IF(X$7="","",
(
SUMIFS(IF($G$4="作業時間（hh:mm）",中間処理!$G:$G,中間処理!$I:$I),中間処理!$E:$E,X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74,中間処理!$B:$B,"予定",中間処理!$C:$C,"&gt;="&amp;$G$1,中間処理!$C:$C,"&lt;="&amp;$G$2,中間処理!$D:$D,IF($G$3="すべての作業","&lt;&gt;",$G$3)),0)
)
/IF($G$5="10aあたり",X$8*10,1)),"")</f>
        <v/>
      </c>
      <c r="Y74" s="35" t="str">
        <f>IFERROR(IF(Y$7="","",
(
SUMIFS(IF($G$4="作業時間（hh:mm）",中間処理!$G:$G,中間処理!$I:$I),中間処理!$E:$E,Y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74,中間処理!$B:$B,"予定",中間処理!$C:$C,"&gt;="&amp;$G$1,中間処理!$C:$C,"&lt;="&amp;$G$2,中間処理!$D:$D,IF($G$3="すべての作業","&lt;&gt;",$G$3)),0)
)
/IF($G$5="10aあたり",Y$8*10,1)),"")</f>
        <v/>
      </c>
      <c r="Z74" s="35" t="str">
        <f>IFERROR(IF(Z$7="","",
(
SUMIFS(IF($G$4="作業時間（hh:mm）",中間処理!$G:$G,中間処理!$I:$I),中間処理!$E:$E,Z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74,中間処理!$B:$B,"予定",中間処理!$C:$C,"&gt;="&amp;$G$1,中間処理!$C:$C,"&lt;="&amp;$G$2,中間処理!$D:$D,IF($G$3="すべての作業","&lt;&gt;",$G$3)),0)
)
/IF($G$5="10aあたり",Z$8*10,1)),"")</f>
        <v/>
      </c>
      <c r="AA74" s="35" t="str">
        <f>IFERROR(IF(AA$7="","",
(
SUMIFS(IF($G$4="作業時間（hh:mm）",中間処理!$G:$G,中間処理!$I:$I),中間処理!$E:$E,AA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74,中間処理!$B:$B,"予定",中間処理!$C:$C,"&gt;="&amp;$G$1,中間処理!$C:$C,"&lt;="&amp;$G$2,中間処理!$D:$D,IF($G$3="すべての作業","&lt;&gt;",$G$3)),0)
)
/IF($G$5="10aあたり",AA$8*10,1)),"")</f>
        <v/>
      </c>
      <c r="AB74" s="35" t="str">
        <f>IFERROR(IF(AB$7="","",
(
SUMIFS(IF($G$4="作業時間（hh:mm）",中間処理!$G:$G,中間処理!$I:$I),中間処理!$E:$E,AB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74,中間処理!$B:$B,"予定",中間処理!$C:$C,"&gt;="&amp;$G$1,中間処理!$C:$C,"&lt;="&amp;$G$2,中間処理!$D:$D,IF($G$3="すべての作業","&lt;&gt;",$G$3)),0)
)
/IF($G$5="10aあたり",AB$8*10,1)),"")</f>
        <v/>
      </c>
      <c r="AC74" s="35" t="str">
        <f>IFERROR(IF(AC$7="","",
(
SUMIFS(IF($G$4="作業時間（hh:mm）",中間処理!$G:$G,中間処理!$I:$I),中間処理!$E:$E,AC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74,中間処理!$B:$B,"予定",中間処理!$C:$C,"&gt;="&amp;$G$1,中間処理!$C:$C,"&lt;="&amp;$G$2,中間処理!$D:$D,IF($G$3="すべての作業","&lt;&gt;",$G$3)),0)
)
/IF($G$5="10aあたり",AC$8*10,1)),"")</f>
        <v/>
      </c>
      <c r="AD74" s="35" t="str">
        <f>IFERROR(IF(AD$7="","",
(
SUMIFS(IF($G$4="作業時間（hh:mm）",中間処理!$G:$G,中間処理!$I:$I),中間処理!$E:$E,AD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74,中間処理!$B:$B,"予定",中間処理!$C:$C,"&gt;="&amp;$G$1,中間処理!$C:$C,"&lt;="&amp;$G$2,中間処理!$D:$D,IF($G$3="すべての作業","&lt;&gt;",$G$3)),0)
)
/IF($G$5="10aあたり",AD$8*10,1)),"")</f>
        <v/>
      </c>
      <c r="AE74" s="35" t="str">
        <f>IFERROR(IF(AE$7="","",
(
SUMIFS(IF($G$4="作業時間（hh:mm）",中間処理!$G:$G,中間処理!$I:$I),中間処理!$E:$E,AE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74,中間処理!$B:$B,"予定",中間処理!$C:$C,"&gt;="&amp;$G$1,中間処理!$C:$C,"&lt;="&amp;$G$2,中間処理!$D:$D,IF($G$3="すべての作業","&lt;&gt;",$G$3)),0)
)
/IF($G$5="10aあたり",AE$8*10,1)),"")</f>
        <v/>
      </c>
      <c r="AF74" s="35" t="str">
        <f>IFERROR(IF(AF$7="","",
(
SUMIFS(IF($G$4="作業時間（hh:mm）",中間処理!$G:$G,中間処理!$I:$I),中間処理!$E:$E,AF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74,中間処理!$B:$B,"予定",中間処理!$C:$C,"&gt;="&amp;$G$1,中間処理!$C:$C,"&lt;="&amp;$G$2,中間処理!$D:$D,IF($G$3="すべての作業","&lt;&gt;",$G$3)),0)
)
/IF($G$5="10aあたり",AF$8*10,1)),"")</f>
        <v/>
      </c>
      <c r="AG74" s="35" t="str">
        <f>IFERROR(IF(AG$7="","",
(
SUMIFS(IF($G$4="作業時間（hh:mm）",中間処理!$G:$G,中間処理!$I:$I),中間処理!$E:$E,AG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74,中間処理!$B:$B,"予定",中間処理!$C:$C,"&gt;="&amp;$G$1,中間処理!$C:$C,"&lt;="&amp;$G$2,中間処理!$D:$D,IF($G$3="すべての作業","&lt;&gt;",$G$3)),0)
)
/IF($G$5="10aあたり",AG$8*10,1)),"")</f>
        <v/>
      </c>
      <c r="AH74" s="35" t="str">
        <f>IFERROR(IF(AH$7="","",
(
SUMIFS(IF($G$4="作業時間（hh:mm）",中間処理!$G:$G,中間処理!$I:$I),中間処理!$E:$E,AH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74,中間処理!$B:$B,"予定",中間処理!$C:$C,"&gt;="&amp;$G$1,中間処理!$C:$C,"&lt;="&amp;$G$2,中間処理!$D:$D,IF($G$3="すべての作業","&lt;&gt;",$G$3)),0)
)
/IF($G$5="10aあたり",AH$8*10,1)),"")</f>
        <v/>
      </c>
      <c r="AI74" s="35" t="str">
        <f>IFERROR(IF(AI$7="","",
(
SUMIFS(IF($G$4="作業時間（hh:mm）",中間処理!$G:$G,中間処理!$I:$I),中間処理!$E:$E,AI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74,中間処理!$B:$B,"予定",中間処理!$C:$C,"&gt;="&amp;$G$1,中間処理!$C:$C,"&lt;="&amp;$G$2,中間処理!$D:$D,IF($G$3="すべての作業","&lt;&gt;",$G$3)),0)
)
/IF($G$5="10aあたり",AI$8*10,1)),"")</f>
        <v/>
      </c>
      <c r="AJ74" s="35" t="str">
        <f>IFERROR(IF(AJ$7="","",
(
SUMIFS(IF($G$4="作業時間（hh:mm）",中間処理!$G:$G,中間処理!$I:$I),中間処理!$E:$E,AJ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74,中間処理!$B:$B,"予定",中間処理!$C:$C,"&gt;="&amp;$G$1,中間処理!$C:$C,"&lt;="&amp;$G$2,中間処理!$D:$D,IF($G$3="すべての作業","&lt;&gt;",$G$3)),0)
)
/IF($G$5="10aあたり",AJ$8*10,1)),"")</f>
        <v/>
      </c>
      <c r="AK74" s="35" t="str">
        <f>IFERROR(IF(AK$7="","",
(
SUMIFS(IF($G$4="作業時間（hh:mm）",中間処理!$G:$G,中間処理!$I:$I),中間処理!$E:$E,AK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74,中間処理!$B:$B,"予定",中間処理!$C:$C,"&gt;="&amp;$G$1,中間処理!$C:$C,"&lt;="&amp;$G$2,中間処理!$D:$D,IF($G$3="すべての作業","&lt;&gt;",$G$3)),0)
)
/IF($G$5="10aあたり",AK$8*10,1)),"")</f>
        <v/>
      </c>
      <c r="AL74" s="35" t="str">
        <f>IFERROR(IF(AL$7="","",
(
SUMIFS(IF($G$4="作業時間（hh:mm）",中間処理!$G:$G,中間処理!$I:$I),中間処理!$E:$E,AL$7,中間処理!$F:$F,$F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74,中間処理!$B:$B,"予定",中間処理!$C:$C,"&gt;="&amp;$G$1,中間処理!$C:$C,"&lt;="&amp;$G$2,中間処理!$D:$D,IF($G$3="すべての作業","&lt;&gt;",$G$3)),0)
)
/IF($G$5="10aあたり",AL$8*10,1)),"")</f>
        <v/>
      </c>
    </row>
    <row r="75" spans="7:38">
      <c r="G75" s="13"/>
      <c r="H75" s="22" t="str">
        <f>IF(G75="","",
IF(G$4="作業時間（hh:mm）",SUM(I75:AL75),
IF(
COUNTIFS(単価情報!C:C,F75,単価情報!B:B,"作業者",単価情報!K:K,"&gt;="&amp;G$1,単価情報!J:J,"&lt;="&amp;G$2)
+COUNTIFS(単価情報!C:C,F75,単価情報!B:B,"作業者",単価情報!K:K,"",単価情報!J:J,"&lt;="&amp;G$2)=0,
"単価設定なし",SUM(I75:AL75))))</f>
        <v/>
      </c>
      <c r="I75" s="34" t="str">
        <f>IFERROR(IF(I$7="","",
(
SUMIFS(IF($G$4="作業時間（hh:mm）",中間処理!$G:$G,中間処理!$I:$I),中間処理!$E:$E,I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75,中間処理!$B:$B,"予定",中間処理!$C:$C,"&gt;="&amp;$G$1,中間処理!$C:$C,"&lt;="&amp;$G$2,中間処理!$D:$D,IF($G$3="すべての作業","&lt;&gt;",$G$3)),0)
)
/IF($G$5="10aあたり",I$8*10,1)),"")</f>
        <v/>
      </c>
      <c r="J75" s="35" t="str">
        <f>IFERROR(IF(J$7="","",
(
SUMIFS(IF($G$4="作業時間（hh:mm）",中間処理!$G:$G,中間処理!$I:$I),中間処理!$E:$E,J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75,中間処理!$B:$B,"予定",中間処理!$C:$C,"&gt;="&amp;$G$1,中間処理!$C:$C,"&lt;="&amp;$G$2,中間処理!$D:$D,IF($G$3="すべての作業","&lt;&gt;",$G$3)),0)
)
/IF($G$5="10aあたり",J$8*10,1)),"")</f>
        <v/>
      </c>
      <c r="K75" s="35" t="str">
        <f>IFERROR(IF(K$7="","",
(
SUMIFS(IF($G$4="作業時間（hh:mm）",中間処理!$G:$G,中間処理!$I:$I),中間処理!$E:$E,K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75,中間処理!$B:$B,"予定",中間処理!$C:$C,"&gt;="&amp;$G$1,中間処理!$C:$C,"&lt;="&amp;$G$2,中間処理!$D:$D,IF($G$3="すべての作業","&lt;&gt;",$G$3)),0)
)
/IF($G$5="10aあたり",K$8*10,1)),"")</f>
        <v/>
      </c>
      <c r="L75" s="35" t="str">
        <f>IFERROR(IF(L$7="","",
(
SUMIFS(IF($G$4="作業時間（hh:mm）",中間処理!$G:$G,中間処理!$I:$I),中間処理!$E:$E,L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75,中間処理!$B:$B,"予定",中間処理!$C:$C,"&gt;="&amp;$G$1,中間処理!$C:$C,"&lt;="&amp;$G$2,中間処理!$D:$D,IF($G$3="すべての作業","&lt;&gt;",$G$3)),0)
)
/IF($G$5="10aあたり",L$8*10,1)),"")</f>
        <v/>
      </c>
      <c r="M75" s="35" t="str">
        <f>IFERROR(IF(M$7="","",
(
SUMIFS(IF($G$4="作業時間（hh:mm）",中間処理!$G:$G,中間処理!$I:$I),中間処理!$E:$E,M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75,中間処理!$B:$B,"予定",中間処理!$C:$C,"&gt;="&amp;$G$1,中間処理!$C:$C,"&lt;="&amp;$G$2,中間処理!$D:$D,IF($G$3="すべての作業","&lt;&gt;",$G$3)),0)
)
/IF($G$5="10aあたり",M$8*10,1)),"")</f>
        <v/>
      </c>
      <c r="N75" s="35" t="str">
        <f>IFERROR(IF(N$7="","",
(
SUMIFS(IF($G$4="作業時間（hh:mm）",中間処理!$G:$G,中間処理!$I:$I),中間処理!$E:$E,N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75,中間処理!$B:$B,"予定",中間処理!$C:$C,"&gt;="&amp;$G$1,中間処理!$C:$C,"&lt;="&amp;$G$2,中間処理!$D:$D,IF($G$3="すべての作業","&lt;&gt;",$G$3)),0)
)
/IF($G$5="10aあたり",N$8*10,1)),"")</f>
        <v/>
      </c>
      <c r="O75" s="35" t="str">
        <f>IFERROR(IF(O$7="","",
(
SUMIFS(IF($G$4="作業時間（hh:mm）",中間処理!$G:$G,中間処理!$I:$I),中間処理!$E:$E,O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75,中間処理!$B:$B,"予定",中間処理!$C:$C,"&gt;="&amp;$G$1,中間処理!$C:$C,"&lt;="&amp;$G$2,中間処理!$D:$D,IF($G$3="すべての作業","&lt;&gt;",$G$3)),0)
)
/IF($G$5="10aあたり",O$8*10,1)),"")</f>
        <v/>
      </c>
      <c r="P75" s="35" t="str">
        <f>IFERROR(IF(P$7="","",
(
SUMIFS(IF($G$4="作業時間（hh:mm）",中間処理!$G:$G,中間処理!$I:$I),中間処理!$E:$E,P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75,中間処理!$B:$B,"予定",中間処理!$C:$C,"&gt;="&amp;$G$1,中間処理!$C:$C,"&lt;="&amp;$G$2,中間処理!$D:$D,IF($G$3="すべての作業","&lt;&gt;",$G$3)),0)
)
/IF($G$5="10aあたり",P$8*10,1)),"")</f>
        <v/>
      </c>
      <c r="Q75" s="35" t="str">
        <f>IFERROR(IF(Q$7="","",
(
SUMIFS(IF($G$4="作業時間（hh:mm）",中間処理!$G:$G,中間処理!$I:$I),中間処理!$E:$E,Q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75,中間処理!$B:$B,"予定",中間処理!$C:$C,"&gt;="&amp;$G$1,中間処理!$C:$C,"&lt;="&amp;$G$2,中間処理!$D:$D,IF($G$3="すべての作業","&lt;&gt;",$G$3)),0)
)
/IF($G$5="10aあたり",Q$8*10,1)),"")</f>
        <v/>
      </c>
      <c r="R75" s="35" t="str">
        <f>IFERROR(IF(R$7="","",
(
SUMIFS(IF($G$4="作業時間（hh:mm）",中間処理!$G:$G,中間処理!$I:$I),中間処理!$E:$E,R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75,中間処理!$B:$B,"予定",中間処理!$C:$C,"&gt;="&amp;$G$1,中間処理!$C:$C,"&lt;="&amp;$G$2,中間処理!$D:$D,IF($G$3="すべての作業","&lt;&gt;",$G$3)),0)
)
/IF($G$5="10aあたり",R$8*10,1)),"")</f>
        <v/>
      </c>
      <c r="S75" s="35" t="str">
        <f>IFERROR(IF(S$7="","",
(
SUMIFS(IF($G$4="作業時間（hh:mm）",中間処理!$G:$G,中間処理!$I:$I),中間処理!$E:$E,S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75,中間処理!$B:$B,"予定",中間処理!$C:$C,"&gt;="&amp;$G$1,中間処理!$C:$C,"&lt;="&amp;$G$2,中間処理!$D:$D,IF($G$3="すべての作業","&lt;&gt;",$G$3)),0)
)
/IF($G$5="10aあたり",S$8*10,1)),"")</f>
        <v/>
      </c>
      <c r="T75" s="35" t="str">
        <f>IFERROR(IF(T$7="","",
(
SUMIFS(IF($G$4="作業時間（hh:mm）",中間処理!$G:$G,中間処理!$I:$I),中間処理!$E:$E,T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75,中間処理!$B:$B,"予定",中間処理!$C:$C,"&gt;="&amp;$G$1,中間処理!$C:$C,"&lt;="&amp;$G$2,中間処理!$D:$D,IF($G$3="すべての作業","&lt;&gt;",$G$3)),0)
)
/IF($G$5="10aあたり",T$8*10,1)),"")</f>
        <v/>
      </c>
      <c r="U75" s="35" t="str">
        <f>IFERROR(IF(U$7="","",
(
SUMIFS(IF($G$4="作業時間（hh:mm）",中間処理!$G:$G,中間処理!$I:$I),中間処理!$E:$E,U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75,中間処理!$B:$B,"予定",中間処理!$C:$C,"&gt;="&amp;$G$1,中間処理!$C:$C,"&lt;="&amp;$G$2,中間処理!$D:$D,IF($G$3="すべての作業","&lt;&gt;",$G$3)),0)
)
/IF($G$5="10aあたり",U$8*10,1)),"")</f>
        <v/>
      </c>
      <c r="V75" s="35" t="str">
        <f>IFERROR(IF(V$7="","",
(
SUMIFS(IF($G$4="作業時間（hh:mm）",中間処理!$G:$G,中間処理!$I:$I),中間処理!$E:$E,V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75,中間処理!$B:$B,"予定",中間処理!$C:$C,"&gt;="&amp;$G$1,中間処理!$C:$C,"&lt;="&amp;$G$2,中間処理!$D:$D,IF($G$3="すべての作業","&lt;&gt;",$G$3)),0)
)
/IF($G$5="10aあたり",V$8*10,1)),"")</f>
        <v/>
      </c>
      <c r="W75" s="35" t="str">
        <f>IFERROR(IF(W$7="","",
(
SUMIFS(IF($G$4="作業時間（hh:mm）",中間処理!$G:$G,中間処理!$I:$I),中間処理!$E:$E,W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75,中間処理!$B:$B,"予定",中間処理!$C:$C,"&gt;="&amp;$G$1,中間処理!$C:$C,"&lt;="&amp;$G$2,中間処理!$D:$D,IF($G$3="すべての作業","&lt;&gt;",$G$3)),0)
)
/IF($G$5="10aあたり",W$8*10,1)),"")</f>
        <v/>
      </c>
      <c r="X75" s="35" t="str">
        <f>IFERROR(IF(X$7="","",
(
SUMIFS(IF($G$4="作業時間（hh:mm）",中間処理!$G:$G,中間処理!$I:$I),中間処理!$E:$E,X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75,中間処理!$B:$B,"予定",中間処理!$C:$C,"&gt;="&amp;$G$1,中間処理!$C:$C,"&lt;="&amp;$G$2,中間処理!$D:$D,IF($G$3="すべての作業","&lt;&gt;",$G$3)),0)
)
/IF($G$5="10aあたり",X$8*10,1)),"")</f>
        <v/>
      </c>
      <c r="Y75" s="35" t="str">
        <f>IFERROR(IF(Y$7="","",
(
SUMIFS(IF($G$4="作業時間（hh:mm）",中間処理!$G:$G,中間処理!$I:$I),中間処理!$E:$E,Y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75,中間処理!$B:$B,"予定",中間処理!$C:$C,"&gt;="&amp;$G$1,中間処理!$C:$C,"&lt;="&amp;$G$2,中間処理!$D:$D,IF($G$3="すべての作業","&lt;&gt;",$G$3)),0)
)
/IF($G$5="10aあたり",Y$8*10,1)),"")</f>
        <v/>
      </c>
      <c r="Z75" s="35" t="str">
        <f>IFERROR(IF(Z$7="","",
(
SUMIFS(IF($G$4="作業時間（hh:mm）",中間処理!$G:$G,中間処理!$I:$I),中間処理!$E:$E,Z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75,中間処理!$B:$B,"予定",中間処理!$C:$C,"&gt;="&amp;$G$1,中間処理!$C:$C,"&lt;="&amp;$G$2,中間処理!$D:$D,IF($G$3="すべての作業","&lt;&gt;",$G$3)),0)
)
/IF($G$5="10aあたり",Z$8*10,1)),"")</f>
        <v/>
      </c>
      <c r="AA75" s="35" t="str">
        <f>IFERROR(IF(AA$7="","",
(
SUMIFS(IF($G$4="作業時間（hh:mm）",中間処理!$G:$G,中間処理!$I:$I),中間処理!$E:$E,AA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75,中間処理!$B:$B,"予定",中間処理!$C:$C,"&gt;="&amp;$G$1,中間処理!$C:$C,"&lt;="&amp;$G$2,中間処理!$D:$D,IF($G$3="すべての作業","&lt;&gt;",$G$3)),0)
)
/IF($G$5="10aあたり",AA$8*10,1)),"")</f>
        <v/>
      </c>
      <c r="AB75" s="35" t="str">
        <f>IFERROR(IF(AB$7="","",
(
SUMIFS(IF($G$4="作業時間（hh:mm）",中間処理!$G:$G,中間処理!$I:$I),中間処理!$E:$E,AB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75,中間処理!$B:$B,"予定",中間処理!$C:$C,"&gt;="&amp;$G$1,中間処理!$C:$C,"&lt;="&amp;$G$2,中間処理!$D:$D,IF($G$3="すべての作業","&lt;&gt;",$G$3)),0)
)
/IF($G$5="10aあたり",AB$8*10,1)),"")</f>
        <v/>
      </c>
      <c r="AC75" s="35" t="str">
        <f>IFERROR(IF(AC$7="","",
(
SUMIFS(IF($G$4="作業時間（hh:mm）",中間処理!$G:$G,中間処理!$I:$I),中間処理!$E:$E,AC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75,中間処理!$B:$B,"予定",中間処理!$C:$C,"&gt;="&amp;$G$1,中間処理!$C:$C,"&lt;="&amp;$G$2,中間処理!$D:$D,IF($G$3="すべての作業","&lt;&gt;",$G$3)),0)
)
/IF($G$5="10aあたり",AC$8*10,1)),"")</f>
        <v/>
      </c>
      <c r="AD75" s="35" t="str">
        <f>IFERROR(IF(AD$7="","",
(
SUMIFS(IF($G$4="作業時間（hh:mm）",中間処理!$G:$G,中間処理!$I:$I),中間処理!$E:$E,AD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75,中間処理!$B:$B,"予定",中間処理!$C:$C,"&gt;="&amp;$G$1,中間処理!$C:$C,"&lt;="&amp;$G$2,中間処理!$D:$D,IF($G$3="すべての作業","&lt;&gt;",$G$3)),0)
)
/IF($G$5="10aあたり",AD$8*10,1)),"")</f>
        <v/>
      </c>
      <c r="AE75" s="35" t="str">
        <f>IFERROR(IF(AE$7="","",
(
SUMIFS(IF($G$4="作業時間（hh:mm）",中間処理!$G:$G,中間処理!$I:$I),中間処理!$E:$E,AE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75,中間処理!$B:$B,"予定",中間処理!$C:$C,"&gt;="&amp;$G$1,中間処理!$C:$C,"&lt;="&amp;$G$2,中間処理!$D:$D,IF($G$3="すべての作業","&lt;&gt;",$G$3)),0)
)
/IF($G$5="10aあたり",AE$8*10,1)),"")</f>
        <v/>
      </c>
      <c r="AF75" s="35" t="str">
        <f>IFERROR(IF(AF$7="","",
(
SUMIFS(IF($G$4="作業時間（hh:mm）",中間処理!$G:$G,中間処理!$I:$I),中間処理!$E:$E,AF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75,中間処理!$B:$B,"予定",中間処理!$C:$C,"&gt;="&amp;$G$1,中間処理!$C:$C,"&lt;="&amp;$G$2,中間処理!$D:$D,IF($G$3="すべての作業","&lt;&gt;",$G$3)),0)
)
/IF($G$5="10aあたり",AF$8*10,1)),"")</f>
        <v/>
      </c>
      <c r="AG75" s="35" t="str">
        <f>IFERROR(IF(AG$7="","",
(
SUMIFS(IF($G$4="作業時間（hh:mm）",中間処理!$G:$G,中間処理!$I:$I),中間処理!$E:$E,AG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75,中間処理!$B:$B,"予定",中間処理!$C:$C,"&gt;="&amp;$G$1,中間処理!$C:$C,"&lt;="&amp;$G$2,中間処理!$D:$D,IF($G$3="すべての作業","&lt;&gt;",$G$3)),0)
)
/IF($G$5="10aあたり",AG$8*10,1)),"")</f>
        <v/>
      </c>
      <c r="AH75" s="35" t="str">
        <f>IFERROR(IF(AH$7="","",
(
SUMIFS(IF($G$4="作業時間（hh:mm）",中間処理!$G:$G,中間処理!$I:$I),中間処理!$E:$E,AH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75,中間処理!$B:$B,"予定",中間処理!$C:$C,"&gt;="&amp;$G$1,中間処理!$C:$C,"&lt;="&amp;$G$2,中間処理!$D:$D,IF($G$3="すべての作業","&lt;&gt;",$G$3)),0)
)
/IF($G$5="10aあたり",AH$8*10,1)),"")</f>
        <v/>
      </c>
      <c r="AI75" s="35" t="str">
        <f>IFERROR(IF(AI$7="","",
(
SUMIFS(IF($G$4="作業時間（hh:mm）",中間処理!$G:$G,中間処理!$I:$I),中間処理!$E:$E,AI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75,中間処理!$B:$B,"予定",中間処理!$C:$C,"&gt;="&amp;$G$1,中間処理!$C:$C,"&lt;="&amp;$G$2,中間処理!$D:$D,IF($G$3="すべての作業","&lt;&gt;",$G$3)),0)
)
/IF($G$5="10aあたり",AI$8*10,1)),"")</f>
        <v/>
      </c>
      <c r="AJ75" s="35" t="str">
        <f>IFERROR(IF(AJ$7="","",
(
SUMIFS(IF($G$4="作業時間（hh:mm）",中間処理!$G:$G,中間処理!$I:$I),中間処理!$E:$E,AJ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75,中間処理!$B:$B,"予定",中間処理!$C:$C,"&gt;="&amp;$G$1,中間処理!$C:$C,"&lt;="&amp;$G$2,中間処理!$D:$D,IF($G$3="すべての作業","&lt;&gt;",$G$3)),0)
)
/IF($G$5="10aあたり",AJ$8*10,1)),"")</f>
        <v/>
      </c>
      <c r="AK75" s="35" t="str">
        <f>IFERROR(IF(AK$7="","",
(
SUMIFS(IF($G$4="作業時間（hh:mm）",中間処理!$G:$G,中間処理!$I:$I),中間処理!$E:$E,AK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75,中間処理!$B:$B,"予定",中間処理!$C:$C,"&gt;="&amp;$G$1,中間処理!$C:$C,"&lt;="&amp;$G$2,中間処理!$D:$D,IF($G$3="すべての作業","&lt;&gt;",$G$3)),0)
)
/IF($G$5="10aあたり",AK$8*10,1)),"")</f>
        <v/>
      </c>
      <c r="AL75" s="35" t="str">
        <f>IFERROR(IF(AL$7="","",
(
SUMIFS(IF($G$4="作業時間（hh:mm）",中間処理!$G:$G,中間処理!$I:$I),中間処理!$E:$E,AL$7,中間処理!$F:$F,$F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75,中間処理!$B:$B,"予定",中間処理!$C:$C,"&gt;="&amp;$G$1,中間処理!$C:$C,"&lt;="&amp;$G$2,中間処理!$D:$D,IF($G$3="すべての作業","&lt;&gt;",$G$3)),0)
)
/IF($G$5="10aあたり",AL$8*10,1)),"")</f>
        <v/>
      </c>
    </row>
    <row r="76" spans="7:38">
      <c r="G76" s="13"/>
      <c r="H76" s="22" t="str">
        <f>IF(G76="","",
IF(G$4="作業時間（hh:mm）",SUM(I76:AL76),
IF(
COUNTIFS(単価情報!C:C,F76,単価情報!B:B,"作業者",単価情報!K:K,"&gt;="&amp;G$1,単価情報!J:J,"&lt;="&amp;G$2)
+COUNTIFS(単価情報!C:C,F76,単価情報!B:B,"作業者",単価情報!K:K,"",単価情報!J:J,"&lt;="&amp;G$2)=0,
"単価設定なし",SUM(I76:AL76))))</f>
        <v/>
      </c>
      <c r="I76" s="34" t="str">
        <f>IFERROR(IF(I$7="","",
(
SUMIFS(IF($G$4="作業時間（hh:mm）",中間処理!$G:$G,中間処理!$I:$I),中間処理!$E:$E,I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76,中間処理!$B:$B,"予定",中間処理!$C:$C,"&gt;="&amp;$G$1,中間処理!$C:$C,"&lt;="&amp;$G$2,中間処理!$D:$D,IF($G$3="すべての作業","&lt;&gt;",$G$3)),0)
)
/IF($G$5="10aあたり",I$8*10,1)),"")</f>
        <v/>
      </c>
      <c r="J76" s="35" t="str">
        <f>IFERROR(IF(J$7="","",
(
SUMIFS(IF($G$4="作業時間（hh:mm）",中間処理!$G:$G,中間処理!$I:$I),中間処理!$E:$E,J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76,中間処理!$B:$B,"予定",中間処理!$C:$C,"&gt;="&amp;$G$1,中間処理!$C:$C,"&lt;="&amp;$G$2,中間処理!$D:$D,IF($G$3="すべての作業","&lt;&gt;",$G$3)),0)
)
/IF($G$5="10aあたり",J$8*10,1)),"")</f>
        <v/>
      </c>
      <c r="K76" s="35" t="str">
        <f>IFERROR(IF(K$7="","",
(
SUMIFS(IF($G$4="作業時間（hh:mm）",中間処理!$G:$G,中間処理!$I:$I),中間処理!$E:$E,K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76,中間処理!$B:$B,"予定",中間処理!$C:$C,"&gt;="&amp;$G$1,中間処理!$C:$C,"&lt;="&amp;$G$2,中間処理!$D:$D,IF($G$3="すべての作業","&lt;&gt;",$G$3)),0)
)
/IF($G$5="10aあたり",K$8*10,1)),"")</f>
        <v/>
      </c>
      <c r="L76" s="35" t="str">
        <f>IFERROR(IF(L$7="","",
(
SUMIFS(IF($G$4="作業時間（hh:mm）",中間処理!$G:$G,中間処理!$I:$I),中間処理!$E:$E,L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76,中間処理!$B:$B,"予定",中間処理!$C:$C,"&gt;="&amp;$G$1,中間処理!$C:$C,"&lt;="&amp;$G$2,中間処理!$D:$D,IF($G$3="すべての作業","&lt;&gt;",$G$3)),0)
)
/IF($G$5="10aあたり",L$8*10,1)),"")</f>
        <v/>
      </c>
      <c r="M76" s="35" t="str">
        <f>IFERROR(IF(M$7="","",
(
SUMIFS(IF($G$4="作業時間（hh:mm）",中間処理!$G:$G,中間処理!$I:$I),中間処理!$E:$E,M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76,中間処理!$B:$B,"予定",中間処理!$C:$C,"&gt;="&amp;$G$1,中間処理!$C:$C,"&lt;="&amp;$G$2,中間処理!$D:$D,IF($G$3="すべての作業","&lt;&gt;",$G$3)),0)
)
/IF($G$5="10aあたり",M$8*10,1)),"")</f>
        <v/>
      </c>
      <c r="N76" s="35" t="str">
        <f>IFERROR(IF(N$7="","",
(
SUMIFS(IF($G$4="作業時間（hh:mm）",中間処理!$G:$G,中間処理!$I:$I),中間処理!$E:$E,N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76,中間処理!$B:$B,"予定",中間処理!$C:$C,"&gt;="&amp;$G$1,中間処理!$C:$C,"&lt;="&amp;$G$2,中間処理!$D:$D,IF($G$3="すべての作業","&lt;&gt;",$G$3)),0)
)
/IF($G$5="10aあたり",N$8*10,1)),"")</f>
        <v/>
      </c>
      <c r="O76" s="35" t="str">
        <f>IFERROR(IF(O$7="","",
(
SUMIFS(IF($G$4="作業時間（hh:mm）",中間処理!$G:$G,中間処理!$I:$I),中間処理!$E:$E,O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76,中間処理!$B:$B,"予定",中間処理!$C:$C,"&gt;="&amp;$G$1,中間処理!$C:$C,"&lt;="&amp;$G$2,中間処理!$D:$D,IF($G$3="すべての作業","&lt;&gt;",$G$3)),0)
)
/IF($G$5="10aあたり",O$8*10,1)),"")</f>
        <v/>
      </c>
      <c r="P76" s="35" t="str">
        <f>IFERROR(IF(P$7="","",
(
SUMIFS(IF($G$4="作業時間（hh:mm）",中間処理!$G:$G,中間処理!$I:$I),中間処理!$E:$E,P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76,中間処理!$B:$B,"予定",中間処理!$C:$C,"&gt;="&amp;$G$1,中間処理!$C:$C,"&lt;="&amp;$G$2,中間処理!$D:$D,IF($G$3="すべての作業","&lt;&gt;",$G$3)),0)
)
/IF($G$5="10aあたり",P$8*10,1)),"")</f>
        <v/>
      </c>
      <c r="Q76" s="35" t="str">
        <f>IFERROR(IF(Q$7="","",
(
SUMIFS(IF($G$4="作業時間（hh:mm）",中間処理!$G:$G,中間処理!$I:$I),中間処理!$E:$E,Q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76,中間処理!$B:$B,"予定",中間処理!$C:$C,"&gt;="&amp;$G$1,中間処理!$C:$C,"&lt;="&amp;$G$2,中間処理!$D:$D,IF($G$3="すべての作業","&lt;&gt;",$G$3)),0)
)
/IF($G$5="10aあたり",Q$8*10,1)),"")</f>
        <v/>
      </c>
      <c r="R76" s="35" t="str">
        <f>IFERROR(IF(R$7="","",
(
SUMIFS(IF($G$4="作業時間（hh:mm）",中間処理!$G:$G,中間処理!$I:$I),中間処理!$E:$E,R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76,中間処理!$B:$B,"予定",中間処理!$C:$C,"&gt;="&amp;$G$1,中間処理!$C:$C,"&lt;="&amp;$G$2,中間処理!$D:$D,IF($G$3="すべての作業","&lt;&gt;",$G$3)),0)
)
/IF($G$5="10aあたり",R$8*10,1)),"")</f>
        <v/>
      </c>
      <c r="S76" s="35" t="str">
        <f>IFERROR(IF(S$7="","",
(
SUMIFS(IF($G$4="作業時間（hh:mm）",中間処理!$G:$G,中間処理!$I:$I),中間処理!$E:$E,S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76,中間処理!$B:$B,"予定",中間処理!$C:$C,"&gt;="&amp;$G$1,中間処理!$C:$C,"&lt;="&amp;$G$2,中間処理!$D:$D,IF($G$3="すべての作業","&lt;&gt;",$G$3)),0)
)
/IF($G$5="10aあたり",S$8*10,1)),"")</f>
        <v/>
      </c>
      <c r="T76" s="35" t="str">
        <f>IFERROR(IF(T$7="","",
(
SUMIFS(IF($G$4="作業時間（hh:mm）",中間処理!$G:$G,中間処理!$I:$I),中間処理!$E:$E,T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76,中間処理!$B:$B,"予定",中間処理!$C:$C,"&gt;="&amp;$G$1,中間処理!$C:$C,"&lt;="&amp;$G$2,中間処理!$D:$D,IF($G$3="すべての作業","&lt;&gt;",$G$3)),0)
)
/IF($G$5="10aあたり",T$8*10,1)),"")</f>
        <v/>
      </c>
      <c r="U76" s="35" t="str">
        <f>IFERROR(IF(U$7="","",
(
SUMIFS(IF($G$4="作業時間（hh:mm）",中間処理!$G:$G,中間処理!$I:$I),中間処理!$E:$E,U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76,中間処理!$B:$B,"予定",中間処理!$C:$C,"&gt;="&amp;$G$1,中間処理!$C:$C,"&lt;="&amp;$G$2,中間処理!$D:$D,IF($G$3="すべての作業","&lt;&gt;",$G$3)),0)
)
/IF($G$5="10aあたり",U$8*10,1)),"")</f>
        <v/>
      </c>
      <c r="V76" s="35" t="str">
        <f>IFERROR(IF(V$7="","",
(
SUMIFS(IF($G$4="作業時間（hh:mm）",中間処理!$G:$G,中間処理!$I:$I),中間処理!$E:$E,V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76,中間処理!$B:$B,"予定",中間処理!$C:$C,"&gt;="&amp;$G$1,中間処理!$C:$C,"&lt;="&amp;$G$2,中間処理!$D:$D,IF($G$3="すべての作業","&lt;&gt;",$G$3)),0)
)
/IF($G$5="10aあたり",V$8*10,1)),"")</f>
        <v/>
      </c>
      <c r="W76" s="35" t="str">
        <f>IFERROR(IF(W$7="","",
(
SUMIFS(IF($G$4="作業時間（hh:mm）",中間処理!$G:$G,中間処理!$I:$I),中間処理!$E:$E,W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76,中間処理!$B:$B,"予定",中間処理!$C:$C,"&gt;="&amp;$G$1,中間処理!$C:$C,"&lt;="&amp;$G$2,中間処理!$D:$D,IF($G$3="すべての作業","&lt;&gt;",$G$3)),0)
)
/IF($G$5="10aあたり",W$8*10,1)),"")</f>
        <v/>
      </c>
      <c r="X76" s="35" t="str">
        <f>IFERROR(IF(X$7="","",
(
SUMIFS(IF($G$4="作業時間（hh:mm）",中間処理!$G:$G,中間処理!$I:$I),中間処理!$E:$E,X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76,中間処理!$B:$B,"予定",中間処理!$C:$C,"&gt;="&amp;$G$1,中間処理!$C:$C,"&lt;="&amp;$G$2,中間処理!$D:$D,IF($G$3="すべての作業","&lt;&gt;",$G$3)),0)
)
/IF($G$5="10aあたり",X$8*10,1)),"")</f>
        <v/>
      </c>
      <c r="Y76" s="35" t="str">
        <f>IFERROR(IF(Y$7="","",
(
SUMIFS(IF($G$4="作業時間（hh:mm）",中間処理!$G:$G,中間処理!$I:$I),中間処理!$E:$E,Y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76,中間処理!$B:$B,"予定",中間処理!$C:$C,"&gt;="&amp;$G$1,中間処理!$C:$C,"&lt;="&amp;$G$2,中間処理!$D:$D,IF($G$3="すべての作業","&lt;&gt;",$G$3)),0)
)
/IF($G$5="10aあたり",Y$8*10,1)),"")</f>
        <v/>
      </c>
      <c r="Z76" s="35" t="str">
        <f>IFERROR(IF(Z$7="","",
(
SUMIFS(IF($G$4="作業時間（hh:mm）",中間処理!$G:$G,中間処理!$I:$I),中間処理!$E:$E,Z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76,中間処理!$B:$B,"予定",中間処理!$C:$C,"&gt;="&amp;$G$1,中間処理!$C:$C,"&lt;="&amp;$G$2,中間処理!$D:$D,IF($G$3="すべての作業","&lt;&gt;",$G$3)),0)
)
/IF($G$5="10aあたり",Z$8*10,1)),"")</f>
        <v/>
      </c>
      <c r="AA76" s="35" t="str">
        <f>IFERROR(IF(AA$7="","",
(
SUMIFS(IF($G$4="作業時間（hh:mm）",中間処理!$G:$G,中間処理!$I:$I),中間処理!$E:$E,AA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76,中間処理!$B:$B,"予定",中間処理!$C:$C,"&gt;="&amp;$G$1,中間処理!$C:$C,"&lt;="&amp;$G$2,中間処理!$D:$D,IF($G$3="すべての作業","&lt;&gt;",$G$3)),0)
)
/IF($G$5="10aあたり",AA$8*10,1)),"")</f>
        <v/>
      </c>
      <c r="AB76" s="35" t="str">
        <f>IFERROR(IF(AB$7="","",
(
SUMIFS(IF($G$4="作業時間（hh:mm）",中間処理!$G:$G,中間処理!$I:$I),中間処理!$E:$E,AB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76,中間処理!$B:$B,"予定",中間処理!$C:$C,"&gt;="&amp;$G$1,中間処理!$C:$C,"&lt;="&amp;$G$2,中間処理!$D:$D,IF($G$3="すべての作業","&lt;&gt;",$G$3)),0)
)
/IF($G$5="10aあたり",AB$8*10,1)),"")</f>
        <v/>
      </c>
      <c r="AC76" s="35" t="str">
        <f>IFERROR(IF(AC$7="","",
(
SUMIFS(IF($G$4="作業時間（hh:mm）",中間処理!$G:$G,中間処理!$I:$I),中間処理!$E:$E,AC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76,中間処理!$B:$B,"予定",中間処理!$C:$C,"&gt;="&amp;$G$1,中間処理!$C:$C,"&lt;="&amp;$G$2,中間処理!$D:$D,IF($G$3="すべての作業","&lt;&gt;",$G$3)),0)
)
/IF($G$5="10aあたり",AC$8*10,1)),"")</f>
        <v/>
      </c>
      <c r="AD76" s="35" t="str">
        <f>IFERROR(IF(AD$7="","",
(
SUMIFS(IF($G$4="作業時間（hh:mm）",中間処理!$G:$G,中間処理!$I:$I),中間処理!$E:$E,AD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76,中間処理!$B:$B,"予定",中間処理!$C:$C,"&gt;="&amp;$G$1,中間処理!$C:$C,"&lt;="&amp;$G$2,中間処理!$D:$D,IF($G$3="すべての作業","&lt;&gt;",$G$3)),0)
)
/IF($G$5="10aあたり",AD$8*10,1)),"")</f>
        <v/>
      </c>
      <c r="AE76" s="35" t="str">
        <f>IFERROR(IF(AE$7="","",
(
SUMIFS(IF($G$4="作業時間（hh:mm）",中間処理!$G:$G,中間処理!$I:$I),中間処理!$E:$E,AE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76,中間処理!$B:$B,"予定",中間処理!$C:$C,"&gt;="&amp;$G$1,中間処理!$C:$C,"&lt;="&amp;$G$2,中間処理!$D:$D,IF($G$3="すべての作業","&lt;&gt;",$G$3)),0)
)
/IF($G$5="10aあたり",AE$8*10,1)),"")</f>
        <v/>
      </c>
      <c r="AF76" s="35" t="str">
        <f>IFERROR(IF(AF$7="","",
(
SUMIFS(IF($G$4="作業時間（hh:mm）",中間処理!$G:$G,中間処理!$I:$I),中間処理!$E:$E,AF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76,中間処理!$B:$B,"予定",中間処理!$C:$C,"&gt;="&amp;$G$1,中間処理!$C:$C,"&lt;="&amp;$G$2,中間処理!$D:$D,IF($G$3="すべての作業","&lt;&gt;",$G$3)),0)
)
/IF($G$5="10aあたり",AF$8*10,1)),"")</f>
        <v/>
      </c>
      <c r="AG76" s="35" t="str">
        <f>IFERROR(IF(AG$7="","",
(
SUMIFS(IF($G$4="作業時間（hh:mm）",中間処理!$G:$G,中間処理!$I:$I),中間処理!$E:$E,AG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76,中間処理!$B:$B,"予定",中間処理!$C:$C,"&gt;="&amp;$G$1,中間処理!$C:$C,"&lt;="&amp;$G$2,中間処理!$D:$D,IF($G$3="すべての作業","&lt;&gt;",$G$3)),0)
)
/IF($G$5="10aあたり",AG$8*10,1)),"")</f>
        <v/>
      </c>
      <c r="AH76" s="35" t="str">
        <f>IFERROR(IF(AH$7="","",
(
SUMIFS(IF($G$4="作業時間（hh:mm）",中間処理!$G:$G,中間処理!$I:$I),中間処理!$E:$E,AH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76,中間処理!$B:$B,"予定",中間処理!$C:$C,"&gt;="&amp;$G$1,中間処理!$C:$C,"&lt;="&amp;$G$2,中間処理!$D:$D,IF($G$3="すべての作業","&lt;&gt;",$G$3)),0)
)
/IF($G$5="10aあたり",AH$8*10,1)),"")</f>
        <v/>
      </c>
      <c r="AI76" s="35" t="str">
        <f>IFERROR(IF(AI$7="","",
(
SUMIFS(IF($G$4="作業時間（hh:mm）",中間処理!$G:$G,中間処理!$I:$I),中間処理!$E:$E,AI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76,中間処理!$B:$B,"予定",中間処理!$C:$C,"&gt;="&amp;$G$1,中間処理!$C:$C,"&lt;="&amp;$G$2,中間処理!$D:$D,IF($G$3="すべての作業","&lt;&gt;",$G$3)),0)
)
/IF($G$5="10aあたり",AI$8*10,1)),"")</f>
        <v/>
      </c>
      <c r="AJ76" s="35" t="str">
        <f>IFERROR(IF(AJ$7="","",
(
SUMIFS(IF($G$4="作業時間（hh:mm）",中間処理!$G:$G,中間処理!$I:$I),中間処理!$E:$E,AJ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76,中間処理!$B:$B,"予定",中間処理!$C:$C,"&gt;="&amp;$G$1,中間処理!$C:$C,"&lt;="&amp;$G$2,中間処理!$D:$D,IF($G$3="すべての作業","&lt;&gt;",$G$3)),0)
)
/IF($G$5="10aあたり",AJ$8*10,1)),"")</f>
        <v/>
      </c>
      <c r="AK76" s="35" t="str">
        <f>IFERROR(IF(AK$7="","",
(
SUMIFS(IF($G$4="作業時間（hh:mm）",中間処理!$G:$G,中間処理!$I:$I),中間処理!$E:$E,AK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76,中間処理!$B:$B,"予定",中間処理!$C:$C,"&gt;="&amp;$G$1,中間処理!$C:$C,"&lt;="&amp;$G$2,中間処理!$D:$D,IF($G$3="すべての作業","&lt;&gt;",$G$3)),0)
)
/IF($G$5="10aあたり",AK$8*10,1)),"")</f>
        <v/>
      </c>
      <c r="AL76" s="35" t="str">
        <f>IFERROR(IF(AL$7="","",
(
SUMIFS(IF($G$4="作業時間（hh:mm）",中間処理!$G:$G,中間処理!$I:$I),中間処理!$E:$E,AL$7,中間処理!$F:$F,$F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76,中間処理!$B:$B,"予定",中間処理!$C:$C,"&gt;="&amp;$G$1,中間処理!$C:$C,"&lt;="&amp;$G$2,中間処理!$D:$D,IF($G$3="すべての作業","&lt;&gt;",$G$3)),0)
)
/IF($G$5="10aあたり",AL$8*10,1)),"")</f>
        <v/>
      </c>
    </row>
    <row r="77" spans="7:38">
      <c r="G77" s="13"/>
      <c r="H77" s="22" t="str">
        <f>IF(G77="","",
IF(G$4="作業時間（hh:mm）",SUM(I77:AL77),
IF(
COUNTIFS(単価情報!C:C,F77,単価情報!B:B,"作業者",単価情報!K:K,"&gt;="&amp;G$1,単価情報!J:J,"&lt;="&amp;G$2)
+COUNTIFS(単価情報!C:C,F77,単価情報!B:B,"作業者",単価情報!K:K,"",単価情報!J:J,"&lt;="&amp;G$2)=0,
"単価設定なし",SUM(I77:AL77))))</f>
        <v/>
      </c>
      <c r="I77" s="34" t="str">
        <f>IFERROR(IF(I$7="","",
(
SUMIFS(IF($G$4="作業時間（hh:mm）",中間処理!$G:$G,中間処理!$I:$I),中間処理!$E:$E,I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77,中間処理!$B:$B,"予定",中間処理!$C:$C,"&gt;="&amp;$G$1,中間処理!$C:$C,"&lt;="&amp;$G$2,中間処理!$D:$D,IF($G$3="すべての作業","&lt;&gt;",$G$3)),0)
)
/IF($G$5="10aあたり",I$8*10,1)),"")</f>
        <v/>
      </c>
      <c r="J77" s="35" t="str">
        <f>IFERROR(IF(J$7="","",
(
SUMIFS(IF($G$4="作業時間（hh:mm）",中間処理!$G:$G,中間処理!$I:$I),中間処理!$E:$E,J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77,中間処理!$B:$B,"予定",中間処理!$C:$C,"&gt;="&amp;$G$1,中間処理!$C:$C,"&lt;="&amp;$G$2,中間処理!$D:$D,IF($G$3="すべての作業","&lt;&gt;",$G$3)),0)
)
/IF($G$5="10aあたり",J$8*10,1)),"")</f>
        <v/>
      </c>
      <c r="K77" s="35" t="str">
        <f>IFERROR(IF(K$7="","",
(
SUMIFS(IF($G$4="作業時間（hh:mm）",中間処理!$G:$G,中間処理!$I:$I),中間処理!$E:$E,K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77,中間処理!$B:$B,"予定",中間処理!$C:$C,"&gt;="&amp;$G$1,中間処理!$C:$C,"&lt;="&amp;$G$2,中間処理!$D:$D,IF($G$3="すべての作業","&lt;&gt;",$G$3)),0)
)
/IF($G$5="10aあたり",K$8*10,1)),"")</f>
        <v/>
      </c>
      <c r="L77" s="35" t="str">
        <f>IFERROR(IF(L$7="","",
(
SUMIFS(IF($G$4="作業時間（hh:mm）",中間処理!$G:$G,中間処理!$I:$I),中間処理!$E:$E,L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77,中間処理!$B:$B,"予定",中間処理!$C:$C,"&gt;="&amp;$G$1,中間処理!$C:$C,"&lt;="&amp;$G$2,中間処理!$D:$D,IF($G$3="すべての作業","&lt;&gt;",$G$3)),0)
)
/IF($G$5="10aあたり",L$8*10,1)),"")</f>
        <v/>
      </c>
      <c r="M77" s="35" t="str">
        <f>IFERROR(IF(M$7="","",
(
SUMIFS(IF($G$4="作業時間（hh:mm）",中間処理!$G:$G,中間処理!$I:$I),中間処理!$E:$E,M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77,中間処理!$B:$B,"予定",中間処理!$C:$C,"&gt;="&amp;$G$1,中間処理!$C:$C,"&lt;="&amp;$G$2,中間処理!$D:$D,IF($G$3="すべての作業","&lt;&gt;",$G$3)),0)
)
/IF($G$5="10aあたり",M$8*10,1)),"")</f>
        <v/>
      </c>
      <c r="N77" s="35" t="str">
        <f>IFERROR(IF(N$7="","",
(
SUMIFS(IF($G$4="作業時間（hh:mm）",中間処理!$G:$G,中間処理!$I:$I),中間処理!$E:$E,N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77,中間処理!$B:$B,"予定",中間処理!$C:$C,"&gt;="&amp;$G$1,中間処理!$C:$C,"&lt;="&amp;$G$2,中間処理!$D:$D,IF($G$3="すべての作業","&lt;&gt;",$G$3)),0)
)
/IF($G$5="10aあたり",N$8*10,1)),"")</f>
        <v/>
      </c>
      <c r="O77" s="35" t="str">
        <f>IFERROR(IF(O$7="","",
(
SUMIFS(IF($G$4="作業時間（hh:mm）",中間処理!$G:$G,中間処理!$I:$I),中間処理!$E:$E,O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77,中間処理!$B:$B,"予定",中間処理!$C:$C,"&gt;="&amp;$G$1,中間処理!$C:$C,"&lt;="&amp;$G$2,中間処理!$D:$D,IF($G$3="すべての作業","&lt;&gt;",$G$3)),0)
)
/IF($G$5="10aあたり",O$8*10,1)),"")</f>
        <v/>
      </c>
      <c r="P77" s="35" t="str">
        <f>IFERROR(IF(P$7="","",
(
SUMIFS(IF($G$4="作業時間（hh:mm）",中間処理!$G:$G,中間処理!$I:$I),中間処理!$E:$E,P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77,中間処理!$B:$B,"予定",中間処理!$C:$C,"&gt;="&amp;$G$1,中間処理!$C:$C,"&lt;="&amp;$G$2,中間処理!$D:$D,IF($G$3="すべての作業","&lt;&gt;",$G$3)),0)
)
/IF($G$5="10aあたり",P$8*10,1)),"")</f>
        <v/>
      </c>
      <c r="Q77" s="35" t="str">
        <f>IFERROR(IF(Q$7="","",
(
SUMIFS(IF($G$4="作業時間（hh:mm）",中間処理!$G:$G,中間処理!$I:$I),中間処理!$E:$E,Q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77,中間処理!$B:$B,"予定",中間処理!$C:$C,"&gt;="&amp;$G$1,中間処理!$C:$C,"&lt;="&amp;$G$2,中間処理!$D:$D,IF($G$3="すべての作業","&lt;&gt;",$G$3)),0)
)
/IF($G$5="10aあたり",Q$8*10,1)),"")</f>
        <v/>
      </c>
      <c r="R77" s="35" t="str">
        <f>IFERROR(IF(R$7="","",
(
SUMIFS(IF($G$4="作業時間（hh:mm）",中間処理!$G:$G,中間処理!$I:$I),中間処理!$E:$E,R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77,中間処理!$B:$B,"予定",中間処理!$C:$C,"&gt;="&amp;$G$1,中間処理!$C:$C,"&lt;="&amp;$G$2,中間処理!$D:$D,IF($G$3="すべての作業","&lt;&gt;",$G$3)),0)
)
/IF($G$5="10aあたり",R$8*10,1)),"")</f>
        <v/>
      </c>
      <c r="S77" s="35" t="str">
        <f>IFERROR(IF(S$7="","",
(
SUMIFS(IF($G$4="作業時間（hh:mm）",中間処理!$G:$G,中間処理!$I:$I),中間処理!$E:$E,S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77,中間処理!$B:$B,"予定",中間処理!$C:$C,"&gt;="&amp;$G$1,中間処理!$C:$C,"&lt;="&amp;$G$2,中間処理!$D:$D,IF($G$3="すべての作業","&lt;&gt;",$G$3)),0)
)
/IF($G$5="10aあたり",S$8*10,1)),"")</f>
        <v/>
      </c>
      <c r="T77" s="35" t="str">
        <f>IFERROR(IF(T$7="","",
(
SUMIFS(IF($G$4="作業時間（hh:mm）",中間処理!$G:$G,中間処理!$I:$I),中間処理!$E:$E,T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77,中間処理!$B:$B,"予定",中間処理!$C:$C,"&gt;="&amp;$G$1,中間処理!$C:$C,"&lt;="&amp;$G$2,中間処理!$D:$D,IF($G$3="すべての作業","&lt;&gt;",$G$3)),0)
)
/IF($G$5="10aあたり",T$8*10,1)),"")</f>
        <v/>
      </c>
      <c r="U77" s="35" t="str">
        <f>IFERROR(IF(U$7="","",
(
SUMIFS(IF($G$4="作業時間（hh:mm）",中間処理!$G:$G,中間処理!$I:$I),中間処理!$E:$E,U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77,中間処理!$B:$B,"予定",中間処理!$C:$C,"&gt;="&amp;$G$1,中間処理!$C:$C,"&lt;="&amp;$G$2,中間処理!$D:$D,IF($G$3="すべての作業","&lt;&gt;",$G$3)),0)
)
/IF($G$5="10aあたり",U$8*10,1)),"")</f>
        <v/>
      </c>
      <c r="V77" s="35" t="str">
        <f>IFERROR(IF(V$7="","",
(
SUMIFS(IF($G$4="作業時間（hh:mm）",中間処理!$G:$G,中間処理!$I:$I),中間処理!$E:$E,V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77,中間処理!$B:$B,"予定",中間処理!$C:$C,"&gt;="&amp;$G$1,中間処理!$C:$C,"&lt;="&amp;$G$2,中間処理!$D:$D,IF($G$3="すべての作業","&lt;&gt;",$G$3)),0)
)
/IF($G$5="10aあたり",V$8*10,1)),"")</f>
        <v/>
      </c>
      <c r="W77" s="35" t="str">
        <f>IFERROR(IF(W$7="","",
(
SUMIFS(IF($G$4="作業時間（hh:mm）",中間処理!$G:$G,中間処理!$I:$I),中間処理!$E:$E,W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77,中間処理!$B:$B,"予定",中間処理!$C:$C,"&gt;="&amp;$G$1,中間処理!$C:$C,"&lt;="&amp;$G$2,中間処理!$D:$D,IF($G$3="すべての作業","&lt;&gt;",$G$3)),0)
)
/IF($G$5="10aあたり",W$8*10,1)),"")</f>
        <v/>
      </c>
      <c r="X77" s="35" t="str">
        <f>IFERROR(IF(X$7="","",
(
SUMIFS(IF($G$4="作業時間（hh:mm）",中間処理!$G:$G,中間処理!$I:$I),中間処理!$E:$E,X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77,中間処理!$B:$B,"予定",中間処理!$C:$C,"&gt;="&amp;$G$1,中間処理!$C:$C,"&lt;="&amp;$G$2,中間処理!$D:$D,IF($G$3="すべての作業","&lt;&gt;",$G$3)),0)
)
/IF($G$5="10aあたり",X$8*10,1)),"")</f>
        <v/>
      </c>
      <c r="Y77" s="35" t="str">
        <f>IFERROR(IF(Y$7="","",
(
SUMIFS(IF($G$4="作業時間（hh:mm）",中間処理!$G:$G,中間処理!$I:$I),中間処理!$E:$E,Y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77,中間処理!$B:$B,"予定",中間処理!$C:$C,"&gt;="&amp;$G$1,中間処理!$C:$C,"&lt;="&amp;$G$2,中間処理!$D:$D,IF($G$3="すべての作業","&lt;&gt;",$G$3)),0)
)
/IF($G$5="10aあたり",Y$8*10,1)),"")</f>
        <v/>
      </c>
      <c r="Z77" s="35" t="str">
        <f>IFERROR(IF(Z$7="","",
(
SUMIFS(IF($G$4="作業時間（hh:mm）",中間処理!$G:$G,中間処理!$I:$I),中間処理!$E:$E,Z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77,中間処理!$B:$B,"予定",中間処理!$C:$C,"&gt;="&amp;$G$1,中間処理!$C:$C,"&lt;="&amp;$G$2,中間処理!$D:$D,IF($G$3="すべての作業","&lt;&gt;",$G$3)),0)
)
/IF($G$5="10aあたり",Z$8*10,1)),"")</f>
        <v/>
      </c>
      <c r="AA77" s="35" t="str">
        <f>IFERROR(IF(AA$7="","",
(
SUMIFS(IF($G$4="作業時間（hh:mm）",中間処理!$G:$G,中間処理!$I:$I),中間処理!$E:$E,AA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77,中間処理!$B:$B,"予定",中間処理!$C:$C,"&gt;="&amp;$G$1,中間処理!$C:$C,"&lt;="&amp;$G$2,中間処理!$D:$D,IF($G$3="すべての作業","&lt;&gt;",$G$3)),0)
)
/IF($G$5="10aあたり",AA$8*10,1)),"")</f>
        <v/>
      </c>
      <c r="AB77" s="35" t="str">
        <f>IFERROR(IF(AB$7="","",
(
SUMIFS(IF($G$4="作業時間（hh:mm）",中間処理!$G:$G,中間処理!$I:$I),中間処理!$E:$E,AB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77,中間処理!$B:$B,"予定",中間処理!$C:$C,"&gt;="&amp;$G$1,中間処理!$C:$C,"&lt;="&amp;$G$2,中間処理!$D:$D,IF($G$3="すべての作業","&lt;&gt;",$G$3)),0)
)
/IF($G$5="10aあたり",AB$8*10,1)),"")</f>
        <v/>
      </c>
      <c r="AC77" s="35" t="str">
        <f>IFERROR(IF(AC$7="","",
(
SUMIFS(IF($G$4="作業時間（hh:mm）",中間処理!$G:$G,中間処理!$I:$I),中間処理!$E:$E,AC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77,中間処理!$B:$B,"予定",中間処理!$C:$C,"&gt;="&amp;$G$1,中間処理!$C:$C,"&lt;="&amp;$G$2,中間処理!$D:$D,IF($G$3="すべての作業","&lt;&gt;",$G$3)),0)
)
/IF($G$5="10aあたり",AC$8*10,1)),"")</f>
        <v/>
      </c>
      <c r="AD77" s="35" t="str">
        <f>IFERROR(IF(AD$7="","",
(
SUMIFS(IF($G$4="作業時間（hh:mm）",中間処理!$G:$G,中間処理!$I:$I),中間処理!$E:$E,AD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77,中間処理!$B:$B,"予定",中間処理!$C:$C,"&gt;="&amp;$G$1,中間処理!$C:$C,"&lt;="&amp;$G$2,中間処理!$D:$D,IF($G$3="すべての作業","&lt;&gt;",$G$3)),0)
)
/IF($G$5="10aあたり",AD$8*10,1)),"")</f>
        <v/>
      </c>
      <c r="AE77" s="35" t="str">
        <f>IFERROR(IF(AE$7="","",
(
SUMIFS(IF($G$4="作業時間（hh:mm）",中間処理!$G:$G,中間処理!$I:$I),中間処理!$E:$E,AE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77,中間処理!$B:$B,"予定",中間処理!$C:$C,"&gt;="&amp;$G$1,中間処理!$C:$C,"&lt;="&amp;$G$2,中間処理!$D:$D,IF($G$3="すべての作業","&lt;&gt;",$G$3)),0)
)
/IF($G$5="10aあたり",AE$8*10,1)),"")</f>
        <v/>
      </c>
      <c r="AF77" s="35" t="str">
        <f>IFERROR(IF(AF$7="","",
(
SUMIFS(IF($G$4="作業時間（hh:mm）",中間処理!$G:$G,中間処理!$I:$I),中間処理!$E:$E,AF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77,中間処理!$B:$B,"予定",中間処理!$C:$C,"&gt;="&amp;$G$1,中間処理!$C:$C,"&lt;="&amp;$G$2,中間処理!$D:$D,IF($G$3="すべての作業","&lt;&gt;",$G$3)),0)
)
/IF($G$5="10aあたり",AF$8*10,1)),"")</f>
        <v/>
      </c>
      <c r="AG77" s="35" t="str">
        <f>IFERROR(IF(AG$7="","",
(
SUMIFS(IF($G$4="作業時間（hh:mm）",中間処理!$G:$G,中間処理!$I:$I),中間処理!$E:$E,AG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77,中間処理!$B:$B,"予定",中間処理!$C:$C,"&gt;="&amp;$G$1,中間処理!$C:$C,"&lt;="&amp;$G$2,中間処理!$D:$D,IF($G$3="すべての作業","&lt;&gt;",$G$3)),0)
)
/IF($G$5="10aあたり",AG$8*10,1)),"")</f>
        <v/>
      </c>
      <c r="AH77" s="35" t="str">
        <f>IFERROR(IF(AH$7="","",
(
SUMIFS(IF($G$4="作業時間（hh:mm）",中間処理!$G:$G,中間処理!$I:$I),中間処理!$E:$E,AH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77,中間処理!$B:$B,"予定",中間処理!$C:$C,"&gt;="&amp;$G$1,中間処理!$C:$C,"&lt;="&amp;$G$2,中間処理!$D:$D,IF($G$3="すべての作業","&lt;&gt;",$G$3)),0)
)
/IF($G$5="10aあたり",AH$8*10,1)),"")</f>
        <v/>
      </c>
      <c r="AI77" s="35" t="str">
        <f>IFERROR(IF(AI$7="","",
(
SUMIFS(IF($G$4="作業時間（hh:mm）",中間処理!$G:$G,中間処理!$I:$I),中間処理!$E:$E,AI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77,中間処理!$B:$B,"予定",中間処理!$C:$C,"&gt;="&amp;$G$1,中間処理!$C:$C,"&lt;="&amp;$G$2,中間処理!$D:$D,IF($G$3="すべての作業","&lt;&gt;",$G$3)),0)
)
/IF($G$5="10aあたり",AI$8*10,1)),"")</f>
        <v/>
      </c>
      <c r="AJ77" s="35" t="str">
        <f>IFERROR(IF(AJ$7="","",
(
SUMIFS(IF($G$4="作業時間（hh:mm）",中間処理!$G:$G,中間処理!$I:$I),中間処理!$E:$E,AJ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77,中間処理!$B:$B,"予定",中間処理!$C:$C,"&gt;="&amp;$G$1,中間処理!$C:$C,"&lt;="&amp;$G$2,中間処理!$D:$D,IF($G$3="すべての作業","&lt;&gt;",$G$3)),0)
)
/IF($G$5="10aあたり",AJ$8*10,1)),"")</f>
        <v/>
      </c>
      <c r="AK77" s="35" t="str">
        <f>IFERROR(IF(AK$7="","",
(
SUMIFS(IF($G$4="作業時間（hh:mm）",中間処理!$G:$G,中間処理!$I:$I),中間処理!$E:$E,AK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77,中間処理!$B:$B,"予定",中間処理!$C:$C,"&gt;="&amp;$G$1,中間処理!$C:$C,"&lt;="&amp;$G$2,中間処理!$D:$D,IF($G$3="すべての作業","&lt;&gt;",$G$3)),0)
)
/IF($G$5="10aあたり",AK$8*10,1)),"")</f>
        <v/>
      </c>
      <c r="AL77" s="35" t="str">
        <f>IFERROR(IF(AL$7="","",
(
SUMIFS(IF($G$4="作業時間（hh:mm）",中間処理!$G:$G,中間処理!$I:$I),中間処理!$E:$E,AL$7,中間処理!$F:$F,$F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77,中間処理!$B:$B,"予定",中間処理!$C:$C,"&gt;="&amp;$G$1,中間処理!$C:$C,"&lt;="&amp;$G$2,中間処理!$D:$D,IF($G$3="すべての作業","&lt;&gt;",$G$3)),0)
)
/IF($G$5="10aあたり",AL$8*10,1)),"")</f>
        <v/>
      </c>
    </row>
    <row r="78" spans="7:38">
      <c r="G78" s="13"/>
      <c r="H78" s="22" t="str">
        <f>IF(G78="","",
IF(G$4="作業時間（hh:mm）",SUM(I78:AL78),
IF(
COUNTIFS(単価情報!C:C,F78,単価情報!B:B,"作業者",単価情報!K:K,"&gt;="&amp;G$1,単価情報!J:J,"&lt;="&amp;G$2)
+COUNTIFS(単価情報!C:C,F78,単価情報!B:B,"作業者",単価情報!K:K,"",単価情報!J:J,"&lt;="&amp;G$2)=0,
"単価設定なし",SUM(I78:AL78))))</f>
        <v/>
      </c>
      <c r="I78" s="34" t="str">
        <f>IFERROR(IF(I$7="","",
(
SUMIFS(IF($G$4="作業時間（hh:mm）",中間処理!$G:$G,中間処理!$I:$I),中間処理!$E:$E,I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78,中間処理!$B:$B,"予定",中間処理!$C:$C,"&gt;="&amp;$G$1,中間処理!$C:$C,"&lt;="&amp;$G$2,中間処理!$D:$D,IF($G$3="すべての作業","&lt;&gt;",$G$3)),0)
)
/IF($G$5="10aあたり",I$8*10,1)),"")</f>
        <v/>
      </c>
      <c r="J78" s="35" t="str">
        <f>IFERROR(IF(J$7="","",
(
SUMIFS(IF($G$4="作業時間（hh:mm）",中間処理!$G:$G,中間処理!$I:$I),中間処理!$E:$E,J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78,中間処理!$B:$B,"予定",中間処理!$C:$C,"&gt;="&amp;$G$1,中間処理!$C:$C,"&lt;="&amp;$G$2,中間処理!$D:$D,IF($G$3="すべての作業","&lt;&gt;",$G$3)),0)
)
/IF($G$5="10aあたり",J$8*10,1)),"")</f>
        <v/>
      </c>
      <c r="K78" s="35" t="str">
        <f>IFERROR(IF(K$7="","",
(
SUMIFS(IF($G$4="作業時間（hh:mm）",中間処理!$G:$G,中間処理!$I:$I),中間処理!$E:$E,K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78,中間処理!$B:$B,"予定",中間処理!$C:$C,"&gt;="&amp;$G$1,中間処理!$C:$C,"&lt;="&amp;$G$2,中間処理!$D:$D,IF($G$3="すべての作業","&lt;&gt;",$G$3)),0)
)
/IF($G$5="10aあたり",K$8*10,1)),"")</f>
        <v/>
      </c>
      <c r="L78" s="35" t="str">
        <f>IFERROR(IF(L$7="","",
(
SUMIFS(IF($G$4="作業時間（hh:mm）",中間処理!$G:$G,中間処理!$I:$I),中間処理!$E:$E,L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78,中間処理!$B:$B,"予定",中間処理!$C:$C,"&gt;="&amp;$G$1,中間処理!$C:$C,"&lt;="&amp;$G$2,中間処理!$D:$D,IF($G$3="すべての作業","&lt;&gt;",$G$3)),0)
)
/IF($G$5="10aあたり",L$8*10,1)),"")</f>
        <v/>
      </c>
      <c r="M78" s="35" t="str">
        <f>IFERROR(IF(M$7="","",
(
SUMIFS(IF($G$4="作業時間（hh:mm）",中間処理!$G:$G,中間処理!$I:$I),中間処理!$E:$E,M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78,中間処理!$B:$B,"予定",中間処理!$C:$C,"&gt;="&amp;$G$1,中間処理!$C:$C,"&lt;="&amp;$G$2,中間処理!$D:$D,IF($G$3="すべての作業","&lt;&gt;",$G$3)),0)
)
/IF($G$5="10aあたり",M$8*10,1)),"")</f>
        <v/>
      </c>
      <c r="N78" s="35" t="str">
        <f>IFERROR(IF(N$7="","",
(
SUMIFS(IF($G$4="作業時間（hh:mm）",中間処理!$G:$G,中間処理!$I:$I),中間処理!$E:$E,N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78,中間処理!$B:$B,"予定",中間処理!$C:$C,"&gt;="&amp;$G$1,中間処理!$C:$C,"&lt;="&amp;$G$2,中間処理!$D:$D,IF($G$3="すべての作業","&lt;&gt;",$G$3)),0)
)
/IF($G$5="10aあたり",N$8*10,1)),"")</f>
        <v/>
      </c>
      <c r="O78" s="35" t="str">
        <f>IFERROR(IF(O$7="","",
(
SUMIFS(IF($G$4="作業時間（hh:mm）",中間処理!$G:$G,中間処理!$I:$I),中間処理!$E:$E,O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78,中間処理!$B:$B,"予定",中間処理!$C:$C,"&gt;="&amp;$G$1,中間処理!$C:$C,"&lt;="&amp;$G$2,中間処理!$D:$D,IF($G$3="すべての作業","&lt;&gt;",$G$3)),0)
)
/IF($G$5="10aあたり",O$8*10,1)),"")</f>
        <v/>
      </c>
      <c r="P78" s="35" t="str">
        <f>IFERROR(IF(P$7="","",
(
SUMIFS(IF($G$4="作業時間（hh:mm）",中間処理!$G:$G,中間処理!$I:$I),中間処理!$E:$E,P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78,中間処理!$B:$B,"予定",中間処理!$C:$C,"&gt;="&amp;$G$1,中間処理!$C:$C,"&lt;="&amp;$G$2,中間処理!$D:$D,IF($G$3="すべての作業","&lt;&gt;",$G$3)),0)
)
/IF($G$5="10aあたり",P$8*10,1)),"")</f>
        <v/>
      </c>
      <c r="Q78" s="35" t="str">
        <f>IFERROR(IF(Q$7="","",
(
SUMIFS(IF($G$4="作業時間（hh:mm）",中間処理!$G:$G,中間処理!$I:$I),中間処理!$E:$E,Q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78,中間処理!$B:$B,"予定",中間処理!$C:$C,"&gt;="&amp;$G$1,中間処理!$C:$C,"&lt;="&amp;$G$2,中間処理!$D:$D,IF($G$3="すべての作業","&lt;&gt;",$G$3)),0)
)
/IF($G$5="10aあたり",Q$8*10,1)),"")</f>
        <v/>
      </c>
      <c r="R78" s="35" t="str">
        <f>IFERROR(IF(R$7="","",
(
SUMIFS(IF($G$4="作業時間（hh:mm）",中間処理!$G:$G,中間処理!$I:$I),中間処理!$E:$E,R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78,中間処理!$B:$B,"予定",中間処理!$C:$C,"&gt;="&amp;$G$1,中間処理!$C:$C,"&lt;="&amp;$G$2,中間処理!$D:$D,IF($G$3="すべての作業","&lt;&gt;",$G$3)),0)
)
/IF($G$5="10aあたり",R$8*10,1)),"")</f>
        <v/>
      </c>
      <c r="S78" s="35" t="str">
        <f>IFERROR(IF(S$7="","",
(
SUMIFS(IF($G$4="作業時間（hh:mm）",中間処理!$G:$G,中間処理!$I:$I),中間処理!$E:$E,S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78,中間処理!$B:$B,"予定",中間処理!$C:$C,"&gt;="&amp;$G$1,中間処理!$C:$C,"&lt;="&amp;$G$2,中間処理!$D:$D,IF($G$3="すべての作業","&lt;&gt;",$G$3)),0)
)
/IF($G$5="10aあたり",S$8*10,1)),"")</f>
        <v/>
      </c>
      <c r="T78" s="35" t="str">
        <f>IFERROR(IF(T$7="","",
(
SUMIFS(IF($G$4="作業時間（hh:mm）",中間処理!$G:$G,中間処理!$I:$I),中間処理!$E:$E,T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78,中間処理!$B:$B,"予定",中間処理!$C:$C,"&gt;="&amp;$G$1,中間処理!$C:$C,"&lt;="&amp;$G$2,中間処理!$D:$D,IF($G$3="すべての作業","&lt;&gt;",$G$3)),0)
)
/IF($G$5="10aあたり",T$8*10,1)),"")</f>
        <v/>
      </c>
      <c r="U78" s="35" t="str">
        <f>IFERROR(IF(U$7="","",
(
SUMIFS(IF($G$4="作業時間（hh:mm）",中間処理!$G:$G,中間処理!$I:$I),中間処理!$E:$E,U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78,中間処理!$B:$B,"予定",中間処理!$C:$C,"&gt;="&amp;$G$1,中間処理!$C:$C,"&lt;="&amp;$G$2,中間処理!$D:$D,IF($G$3="すべての作業","&lt;&gt;",$G$3)),0)
)
/IF($G$5="10aあたり",U$8*10,1)),"")</f>
        <v/>
      </c>
      <c r="V78" s="35" t="str">
        <f>IFERROR(IF(V$7="","",
(
SUMIFS(IF($G$4="作業時間（hh:mm）",中間処理!$G:$G,中間処理!$I:$I),中間処理!$E:$E,V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78,中間処理!$B:$B,"予定",中間処理!$C:$C,"&gt;="&amp;$G$1,中間処理!$C:$C,"&lt;="&amp;$G$2,中間処理!$D:$D,IF($G$3="すべての作業","&lt;&gt;",$G$3)),0)
)
/IF($G$5="10aあたり",V$8*10,1)),"")</f>
        <v/>
      </c>
      <c r="W78" s="35" t="str">
        <f>IFERROR(IF(W$7="","",
(
SUMIFS(IF($G$4="作業時間（hh:mm）",中間処理!$G:$G,中間処理!$I:$I),中間処理!$E:$E,W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78,中間処理!$B:$B,"予定",中間処理!$C:$C,"&gt;="&amp;$G$1,中間処理!$C:$C,"&lt;="&amp;$G$2,中間処理!$D:$D,IF($G$3="すべての作業","&lt;&gt;",$G$3)),0)
)
/IF($G$5="10aあたり",W$8*10,1)),"")</f>
        <v/>
      </c>
      <c r="X78" s="35" t="str">
        <f>IFERROR(IF(X$7="","",
(
SUMIFS(IF($G$4="作業時間（hh:mm）",中間処理!$G:$G,中間処理!$I:$I),中間処理!$E:$E,X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78,中間処理!$B:$B,"予定",中間処理!$C:$C,"&gt;="&amp;$G$1,中間処理!$C:$C,"&lt;="&amp;$G$2,中間処理!$D:$D,IF($G$3="すべての作業","&lt;&gt;",$G$3)),0)
)
/IF($G$5="10aあたり",X$8*10,1)),"")</f>
        <v/>
      </c>
      <c r="Y78" s="35" t="str">
        <f>IFERROR(IF(Y$7="","",
(
SUMIFS(IF($G$4="作業時間（hh:mm）",中間処理!$G:$G,中間処理!$I:$I),中間処理!$E:$E,Y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78,中間処理!$B:$B,"予定",中間処理!$C:$C,"&gt;="&amp;$G$1,中間処理!$C:$C,"&lt;="&amp;$G$2,中間処理!$D:$D,IF($G$3="すべての作業","&lt;&gt;",$G$3)),0)
)
/IF($G$5="10aあたり",Y$8*10,1)),"")</f>
        <v/>
      </c>
      <c r="Z78" s="35" t="str">
        <f>IFERROR(IF(Z$7="","",
(
SUMIFS(IF($G$4="作業時間（hh:mm）",中間処理!$G:$G,中間処理!$I:$I),中間処理!$E:$E,Z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78,中間処理!$B:$B,"予定",中間処理!$C:$C,"&gt;="&amp;$G$1,中間処理!$C:$C,"&lt;="&amp;$G$2,中間処理!$D:$D,IF($G$3="すべての作業","&lt;&gt;",$G$3)),0)
)
/IF($G$5="10aあたり",Z$8*10,1)),"")</f>
        <v/>
      </c>
      <c r="AA78" s="35" t="str">
        <f>IFERROR(IF(AA$7="","",
(
SUMIFS(IF($G$4="作業時間（hh:mm）",中間処理!$G:$G,中間処理!$I:$I),中間処理!$E:$E,AA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78,中間処理!$B:$B,"予定",中間処理!$C:$C,"&gt;="&amp;$G$1,中間処理!$C:$C,"&lt;="&amp;$G$2,中間処理!$D:$D,IF($G$3="すべての作業","&lt;&gt;",$G$3)),0)
)
/IF($G$5="10aあたり",AA$8*10,1)),"")</f>
        <v/>
      </c>
      <c r="AB78" s="35" t="str">
        <f>IFERROR(IF(AB$7="","",
(
SUMIFS(IF($G$4="作業時間（hh:mm）",中間処理!$G:$G,中間処理!$I:$I),中間処理!$E:$E,AB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78,中間処理!$B:$B,"予定",中間処理!$C:$C,"&gt;="&amp;$G$1,中間処理!$C:$C,"&lt;="&amp;$G$2,中間処理!$D:$D,IF($G$3="すべての作業","&lt;&gt;",$G$3)),0)
)
/IF($G$5="10aあたり",AB$8*10,1)),"")</f>
        <v/>
      </c>
      <c r="AC78" s="35" t="str">
        <f>IFERROR(IF(AC$7="","",
(
SUMIFS(IF($G$4="作業時間（hh:mm）",中間処理!$G:$G,中間処理!$I:$I),中間処理!$E:$E,AC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78,中間処理!$B:$B,"予定",中間処理!$C:$C,"&gt;="&amp;$G$1,中間処理!$C:$C,"&lt;="&amp;$G$2,中間処理!$D:$D,IF($G$3="すべての作業","&lt;&gt;",$G$3)),0)
)
/IF($G$5="10aあたり",AC$8*10,1)),"")</f>
        <v/>
      </c>
      <c r="AD78" s="35" t="str">
        <f>IFERROR(IF(AD$7="","",
(
SUMIFS(IF($G$4="作業時間（hh:mm）",中間処理!$G:$G,中間処理!$I:$I),中間処理!$E:$E,AD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78,中間処理!$B:$B,"予定",中間処理!$C:$C,"&gt;="&amp;$G$1,中間処理!$C:$C,"&lt;="&amp;$G$2,中間処理!$D:$D,IF($G$3="すべての作業","&lt;&gt;",$G$3)),0)
)
/IF($G$5="10aあたり",AD$8*10,1)),"")</f>
        <v/>
      </c>
      <c r="AE78" s="35" t="str">
        <f>IFERROR(IF(AE$7="","",
(
SUMIFS(IF($G$4="作業時間（hh:mm）",中間処理!$G:$G,中間処理!$I:$I),中間処理!$E:$E,AE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78,中間処理!$B:$B,"予定",中間処理!$C:$C,"&gt;="&amp;$G$1,中間処理!$C:$C,"&lt;="&amp;$G$2,中間処理!$D:$D,IF($G$3="すべての作業","&lt;&gt;",$G$3)),0)
)
/IF($G$5="10aあたり",AE$8*10,1)),"")</f>
        <v/>
      </c>
      <c r="AF78" s="35" t="str">
        <f>IFERROR(IF(AF$7="","",
(
SUMIFS(IF($G$4="作業時間（hh:mm）",中間処理!$G:$G,中間処理!$I:$I),中間処理!$E:$E,AF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78,中間処理!$B:$B,"予定",中間処理!$C:$C,"&gt;="&amp;$G$1,中間処理!$C:$C,"&lt;="&amp;$G$2,中間処理!$D:$D,IF($G$3="すべての作業","&lt;&gt;",$G$3)),0)
)
/IF($G$5="10aあたり",AF$8*10,1)),"")</f>
        <v/>
      </c>
      <c r="AG78" s="35" t="str">
        <f>IFERROR(IF(AG$7="","",
(
SUMIFS(IF($G$4="作業時間（hh:mm）",中間処理!$G:$G,中間処理!$I:$I),中間処理!$E:$E,AG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78,中間処理!$B:$B,"予定",中間処理!$C:$C,"&gt;="&amp;$G$1,中間処理!$C:$C,"&lt;="&amp;$G$2,中間処理!$D:$D,IF($G$3="すべての作業","&lt;&gt;",$G$3)),0)
)
/IF($G$5="10aあたり",AG$8*10,1)),"")</f>
        <v/>
      </c>
      <c r="AH78" s="35" t="str">
        <f>IFERROR(IF(AH$7="","",
(
SUMIFS(IF($G$4="作業時間（hh:mm）",中間処理!$G:$G,中間処理!$I:$I),中間処理!$E:$E,AH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78,中間処理!$B:$B,"予定",中間処理!$C:$C,"&gt;="&amp;$G$1,中間処理!$C:$C,"&lt;="&amp;$G$2,中間処理!$D:$D,IF($G$3="すべての作業","&lt;&gt;",$G$3)),0)
)
/IF($G$5="10aあたり",AH$8*10,1)),"")</f>
        <v/>
      </c>
      <c r="AI78" s="35" t="str">
        <f>IFERROR(IF(AI$7="","",
(
SUMIFS(IF($G$4="作業時間（hh:mm）",中間処理!$G:$G,中間処理!$I:$I),中間処理!$E:$E,AI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78,中間処理!$B:$B,"予定",中間処理!$C:$C,"&gt;="&amp;$G$1,中間処理!$C:$C,"&lt;="&amp;$G$2,中間処理!$D:$D,IF($G$3="すべての作業","&lt;&gt;",$G$3)),0)
)
/IF($G$5="10aあたり",AI$8*10,1)),"")</f>
        <v/>
      </c>
      <c r="AJ78" s="35" t="str">
        <f>IFERROR(IF(AJ$7="","",
(
SUMIFS(IF($G$4="作業時間（hh:mm）",中間処理!$G:$G,中間処理!$I:$I),中間処理!$E:$E,AJ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78,中間処理!$B:$B,"予定",中間処理!$C:$C,"&gt;="&amp;$G$1,中間処理!$C:$C,"&lt;="&amp;$G$2,中間処理!$D:$D,IF($G$3="すべての作業","&lt;&gt;",$G$3)),0)
)
/IF($G$5="10aあたり",AJ$8*10,1)),"")</f>
        <v/>
      </c>
      <c r="AK78" s="35" t="str">
        <f>IFERROR(IF(AK$7="","",
(
SUMIFS(IF($G$4="作業時間（hh:mm）",中間処理!$G:$G,中間処理!$I:$I),中間処理!$E:$E,AK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78,中間処理!$B:$B,"予定",中間処理!$C:$C,"&gt;="&amp;$G$1,中間処理!$C:$C,"&lt;="&amp;$G$2,中間処理!$D:$D,IF($G$3="すべての作業","&lt;&gt;",$G$3)),0)
)
/IF($G$5="10aあたり",AK$8*10,1)),"")</f>
        <v/>
      </c>
      <c r="AL78" s="35" t="str">
        <f>IFERROR(IF(AL$7="","",
(
SUMIFS(IF($G$4="作業時間（hh:mm）",中間処理!$G:$G,中間処理!$I:$I),中間処理!$E:$E,AL$7,中間処理!$F:$F,$F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78,中間処理!$B:$B,"予定",中間処理!$C:$C,"&gt;="&amp;$G$1,中間処理!$C:$C,"&lt;="&amp;$G$2,中間処理!$D:$D,IF($G$3="すべての作業","&lt;&gt;",$G$3)),0)
)
/IF($G$5="10aあたり",AL$8*10,1)),"")</f>
        <v/>
      </c>
    </row>
    <row r="79" spans="7:38">
      <c r="G79" s="13"/>
      <c r="H79" s="22" t="str">
        <f>IF(G79="","",
IF(G$4="作業時間（hh:mm）",SUM(I79:AL79),
IF(
COUNTIFS(単価情報!C:C,F79,単価情報!B:B,"作業者",単価情報!K:K,"&gt;="&amp;G$1,単価情報!J:J,"&lt;="&amp;G$2)
+COUNTIFS(単価情報!C:C,F79,単価情報!B:B,"作業者",単価情報!K:K,"",単価情報!J:J,"&lt;="&amp;G$2)=0,
"単価設定なし",SUM(I79:AL79))))</f>
        <v/>
      </c>
      <c r="I79" s="34" t="str">
        <f>IFERROR(IF(I$7="","",
(
SUMIFS(IF($G$4="作業時間（hh:mm）",中間処理!$G:$G,中間処理!$I:$I),中間処理!$E:$E,I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79,中間処理!$B:$B,"予定",中間処理!$C:$C,"&gt;="&amp;$G$1,中間処理!$C:$C,"&lt;="&amp;$G$2,中間処理!$D:$D,IF($G$3="すべての作業","&lt;&gt;",$G$3)),0)
)
/IF($G$5="10aあたり",I$8*10,1)),"")</f>
        <v/>
      </c>
      <c r="J79" s="35" t="str">
        <f>IFERROR(IF(J$7="","",
(
SUMIFS(IF($G$4="作業時間（hh:mm）",中間処理!$G:$G,中間処理!$I:$I),中間処理!$E:$E,J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79,中間処理!$B:$B,"予定",中間処理!$C:$C,"&gt;="&amp;$G$1,中間処理!$C:$C,"&lt;="&amp;$G$2,中間処理!$D:$D,IF($G$3="すべての作業","&lt;&gt;",$G$3)),0)
)
/IF($G$5="10aあたり",J$8*10,1)),"")</f>
        <v/>
      </c>
      <c r="K79" s="35" t="str">
        <f>IFERROR(IF(K$7="","",
(
SUMIFS(IF($G$4="作業時間（hh:mm）",中間処理!$G:$G,中間処理!$I:$I),中間処理!$E:$E,K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79,中間処理!$B:$B,"予定",中間処理!$C:$C,"&gt;="&amp;$G$1,中間処理!$C:$C,"&lt;="&amp;$G$2,中間処理!$D:$D,IF($G$3="すべての作業","&lt;&gt;",$G$3)),0)
)
/IF($G$5="10aあたり",K$8*10,1)),"")</f>
        <v/>
      </c>
      <c r="L79" s="35" t="str">
        <f>IFERROR(IF(L$7="","",
(
SUMIFS(IF($G$4="作業時間（hh:mm）",中間処理!$G:$G,中間処理!$I:$I),中間処理!$E:$E,L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79,中間処理!$B:$B,"予定",中間処理!$C:$C,"&gt;="&amp;$G$1,中間処理!$C:$C,"&lt;="&amp;$G$2,中間処理!$D:$D,IF($G$3="すべての作業","&lt;&gt;",$G$3)),0)
)
/IF($G$5="10aあたり",L$8*10,1)),"")</f>
        <v/>
      </c>
      <c r="M79" s="35" t="str">
        <f>IFERROR(IF(M$7="","",
(
SUMIFS(IF($G$4="作業時間（hh:mm）",中間処理!$G:$G,中間処理!$I:$I),中間処理!$E:$E,M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79,中間処理!$B:$B,"予定",中間処理!$C:$C,"&gt;="&amp;$G$1,中間処理!$C:$C,"&lt;="&amp;$G$2,中間処理!$D:$D,IF($G$3="すべての作業","&lt;&gt;",$G$3)),0)
)
/IF($G$5="10aあたり",M$8*10,1)),"")</f>
        <v/>
      </c>
      <c r="N79" s="35" t="str">
        <f>IFERROR(IF(N$7="","",
(
SUMIFS(IF($G$4="作業時間（hh:mm）",中間処理!$G:$G,中間処理!$I:$I),中間処理!$E:$E,N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79,中間処理!$B:$B,"予定",中間処理!$C:$C,"&gt;="&amp;$G$1,中間処理!$C:$C,"&lt;="&amp;$G$2,中間処理!$D:$D,IF($G$3="すべての作業","&lt;&gt;",$G$3)),0)
)
/IF($G$5="10aあたり",N$8*10,1)),"")</f>
        <v/>
      </c>
      <c r="O79" s="35" t="str">
        <f>IFERROR(IF(O$7="","",
(
SUMIFS(IF($G$4="作業時間（hh:mm）",中間処理!$G:$G,中間処理!$I:$I),中間処理!$E:$E,O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79,中間処理!$B:$B,"予定",中間処理!$C:$C,"&gt;="&amp;$G$1,中間処理!$C:$C,"&lt;="&amp;$G$2,中間処理!$D:$D,IF($G$3="すべての作業","&lt;&gt;",$G$3)),0)
)
/IF($G$5="10aあたり",O$8*10,1)),"")</f>
        <v/>
      </c>
      <c r="P79" s="35" t="str">
        <f>IFERROR(IF(P$7="","",
(
SUMIFS(IF($G$4="作業時間（hh:mm）",中間処理!$G:$G,中間処理!$I:$I),中間処理!$E:$E,P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79,中間処理!$B:$B,"予定",中間処理!$C:$C,"&gt;="&amp;$G$1,中間処理!$C:$C,"&lt;="&amp;$G$2,中間処理!$D:$D,IF($G$3="すべての作業","&lt;&gt;",$G$3)),0)
)
/IF($G$5="10aあたり",P$8*10,1)),"")</f>
        <v/>
      </c>
      <c r="Q79" s="35" t="str">
        <f>IFERROR(IF(Q$7="","",
(
SUMIFS(IF($G$4="作業時間（hh:mm）",中間処理!$G:$G,中間処理!$I:$I),中間処理!$E:$E,Q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79,中間処理!$B:$B,"予定",中間処理!$C:$C,"&gt;="&amp;$G$1,中間処理!$C:$C,"&lt;="&amp;$G$2,中間処理!$D:$D,IF($G$3="すべての作業","&lt;&gt;",$G$3)),0)
)
/IF($G$5="10aあたり",Q$8*10,1)),"")</f>
        <v/>
      </c>
      <c r="R79" s="35" t="str">
        <f>IFERROR(IF(R$7="","",
(
SUMIFS(IF($G$4="作業時間（hh:mm）",中間処理!$G:$G,中間処理!$I:$I),中間処理!$E:$E,R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79,中間処理!$B:$B,"予定",中間処理!$C:$C,"&gt;="&amp;$G$1,中間処理!$C:$C,"&lt;="&amp;$G$2,中間処理!$D:$D,IF($G$3="すべての作業","&lt;&gt;",$G$3)),0)
)
/IF($G$5="10aあたり",R$8*10,1)),"")</f>
        <v/>
      </c>
      <c r="S79" s="35" t="str">
        <f>IFERROR(IF(S$7="","",
(
SUMIFS(IF($G$4="作業時間（hh:mm）",中間処理!$G:$G,中間処理!$I:$I),中間処理!$E:$E,S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79,中間処理!$B:$B,"予定",中間処理!$C:$C,"&gt;="&amp;$G$1,中間処理!$C:$C,"&lt;="&amp;$G$2,中間処理!$D:$D,IF($G$3="すべての作業","&lt;&gt;",$G$3)),0)
)
/IF($G$5="10aあたり",S$8*10,1)),"")</f>
        <v/>
      </c>
      <c r="T79" s="35" t="str">
        <f>IFERROR(IF(T$7="","",
(
SUMIFS(IF($G$4="作業時間（hh:mm）",中間処理!$G:$G,中間処理!$I:$I),中間処理!$E:$E,T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79,中間処理!$B:$B,"予定",中間処理!$C:$C,"&gt;="&amp;$G$1,中間処理!$C:$C,"&lt;="&amp;$G$2,中間処理!$D:$D,IF($G$3="すべての作業","&lt;&gt;",$G$3)),0)
)
/IF($G$5="10aあたり",T$8*10,1)),"")</f>
        <v/>
      </c>
      <c r="U79" s="35" t="str">
        <f>IFERROR(IF(U$7="","",
(
SUMIFS(IF($G$4="作業時間（hh:mm）",中間処理!$G:$G,中間処理!$I:$I),中間処理!$E:$E,U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79,中間処理!$B:$B,"予定",中間処理!$C:$C,"&gt;="&amp;$G$1,中間処理!$C:$C,"&lt;="&amp;$G$2,中間処理!$D:$D,IF($G$3="すべての作業","&lt;&gt;",$G$3)),0)
)
/IF($G$5="10aあたり",U$8*10,1)),"")</f>
        <v/>
      </c>
      <c r="V79" s="35" t="str">
        <f>IFERROR(IF(V$7="","",
(
SUMIFS(IF($G$4="作業時間（hh:mm）",中間処理!$G:$G,中間処理!$I:$I),中間処理!$E:$E,V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79,中間処理!$B:$B,"予定",中間処理!$C:$C,"&gt;="&amp;$G$1,中間処理!$C:$C,"&lt;="&amp;$G$2,中間処理!$D:$D,IF($G$3="すべての作業","&lt;&gt;",$G$3)),0)
)
/IF($G$5="10aあたり",V$8*10,1)),"")</f>
        <v/>
      </c>
      <c r="W79" s="35" t="str">
        <f>IFERROR(IF(W$7="","",
(
SUMIFS(IF($G$4="作業時間（hh:mm）",中間処理!$G:$G,中間処理!$I:$I),中間処理!$E:$E,W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79,中間処理!$B:$B,"予定",中間処理!$C:$C,"&gt;="&amp;$G$1,中間処理!$C:$C,"&lt;="&amp;$G$2,中間処理!$D:$D,IF($G$3="すべての作業","&lt;&gt;",$G$3)),0)
)
/IF($G$5="10aあたり",W$8*10,1)),"")</f>
        <v/>
      </c>
      <c r="X79" s="35" t="str">
        <f>IFERROR(IF(X$7="","",
(
SUMIFS(IF($G$4="作業時間（hh:mm）",中間処理!$G:$G,中間処理!$I:$I),中間処理!$E:$E,X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79,中間処理!$B:$B,"予定",中間処理!$C:$C,"&gt;="&amp;$G$1,中間処理!$C:$C,"&lt;="&amp;$G$2,中間処理!$D:$D,IF($G$3="すべての作業","&lt;&gt;",$G$3)),0)
)
/IF($G$5="10aあたり",X$8*10,1)),"")</f>
        <v/>
      </c>
      <c r="Y79" s="35" t="str">
        <f>IFERROR(IF(Y$7="","",
(
SUMIFS(IF($G$4="作業時間（hh:mm）",中間処理!$G:$G,中間処理!$I:$I),中間処理!$E:$E,Y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79,中間処理!$B:$B,"予定",中間処理!$C:$C,"&gt;="&amp;$G$1,中間処理!$C:$C,"&lt;="&amp;$G$2,中間処理!$D:$D,IF($G$3="すべての作業","&lt;&gt;",$G$3)),0)
)
/IF($G$5="10aあたり",Y$8*10,1)),"")</f>
        <v/>
      </c>
      <c r="Z79" s="35" t="str">
        <f>IFERROR(IF(Z$7="","",
(
SUMIFS(IF($G$4="作業時間（hh:mm）",中間処理!$G:$G,中間処理!$I:$I),中間処理!$E:$E,Z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79,中間処理!$B:$B,"予定",中間処理!$C:$C,"&gt;="&amp;$G$1,中間処理!$C:$C,"&lt;="&amp;$G$2,中間処理!$D:$D,IF($G$3="すべての作業","&lt;&gt;",$G$3)),0)
)
/IF($G$5="10aあたり",Z$8*10,1)),"")</f>
        <v/>
      </c>
      <c r="AA79" s="35" t="str">
        <f>IFERROR(IF(AA$7="","",
(
SUMIFS(IF($G$4="作業時間（hh:mm）",中間処理!$G:$G,中間処理!$I:$I),中間処理!$E:$E,AA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79,中間処理!$B:$B,"予定",中間処理!$C:$C,"&gt;="&amp;$G$1,中間処理!$C:$C,"&lt;="&amp;$G$2,中間処理!$D:$D,IF($G$3="すべての作業","&lt;&gt;",$G$3)),0)
)
/IF($G$5="10aあたり",AA$8*10,1)),"")</f>
        <v/>
      </c>
      <c r="AB79" s="35" t="str">
        <f>IFERROR(IF(AB$7="","",
(
SUMIFS(IF($G$4="作業時間（hh:mm）",中間処理!$G:$G,中間処理!$I:$I),中間処理!$E:$E,AB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79,中間処理!$B:$B,"予定",中間処理!$C:$C,"&gt;="&amp;$G$1,中間処理!$C:$C,"&lt;="&amp;$G$2,中間処理!$D:$D,IF($G$3="すべての作業","&lt;&gt;",$G$3)),0)
)
/IF($G$5="10aあたり",AB$8*10,1)),"")</f>
        <v/>
      </c>
      <c r="AC79" s="35" t="str">
        <f>IFERROR(IF(AC$7="","",
(
SUMIFS(IF($G$4="作業時間（hh:mm）",中間処理!$G:$G,中間処理!$I:$I),中間処理!$E:$E,AC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79,中間処理!$B:$B,"予定",中間処理!$C:$C,"&gt;="&amp;$G$1,中間処理!$C:$C,"&lt;="&amp;$G$2,中間処理!$D:$D,IF($G$3="すべての作業","&lt;&gt;",$G$3)),0)
)
/IF($G$5="10aあたり",AC$8*10,1)),"")</f>
        <v/>
      </c>
      <c r="AD79" s="35" t="str">
        <f>IFERROR(IF(AD$7="","",
(
SUMIFS(IF($G$4="作業時間（hh:mm）",中間処理!$G:$G,中間処理!$I:$I),中間処理!$E:$E,AD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79,中間処理!$B:$B,"予定",中間処理!$C:$C,"&gt;="&amp;$G$1,中間処理!$C:$C,"&lt;="&amp;$G$2,中間処理!$D:$D,IF($G$3="すべての作業","&lt;&gt;",$G$3)),0)
)
/IF($G$5="10aあたり",AD$8*10,1)),"")</f>
        <v/>
      </c>
      <c r="AE79" s="35" t="str">
        <f>IFERROR(IF(AE$7="","",
(
SUMIFS(IF($G$4="作業時間（hh:mm）",中間処理!$G:$G,中間処理!$I:$I),中間処理!$E:$E,AE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79,中間処理!$B:$B,"予定",中間処理!$C:$C,"&gt;="&amp;$G$1,中間処理!$C:$C,"&lt;="&amp;$G$2,中間処理!$D:$D,IF($G$3="すべての作業","&lt;&gt;",$G$3)),0)
)
/IF($G$5="10aあたり",AE$8*10,1)),"")</f>
        <v/>
      </c>
      <c r="AF79" s="35" t="str">
        <f>IFERROR(IF(AF$7="","",
(
SUMIFS(IF($G$4="作業時間（hh:mm）",中間処理!$G:$G,中間処理!$I:$I),中間処理!$E:$E,AF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79,中間処理!$B:$B,"予定",中間処理!$C:$C,"&gt;="&amp;$G$1,中間処理!$C:$C,"&lt;="&amp;$G$2,中間処理!$D:$D,IF($G$3="すべての作業","&lt;&gt;",$G$3)),0)
)
/IF($G$5="10aあたり",AF$8*10,1)),"")</f>
        <v/>
      </c>
      <c r="AG79" s="35" t="str">
        <f>IFERROR(IF(AG$7="","",
(
SUMIFS(IF($G$4="作業時間（hh:mm）",中間処理!$G:$G,中間処理!$I:$I),中間処理!$E:$E,AG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79,中間処理!$B:$B,"予定",中間処理!$C:$C,"&gt;="&amp;$G$1,中間処理!$C:$C,"&lt;="&amp;$G$2,中間処理!$D:$D,IF($G$3="すべての作業","&lt;&gt;",$G$3)),0)
)
/IF($G$5="10aあたり",AG$8*10,1)),"")</f>
        <v/>
      </c>
      <c r="AH79" s="35" t="str">
        <f>IFERROR(IF(AH$7="","",
(
SUMIFS(IF($G$4="作業時間（hh:mm）",中間処理!$G:$G,中間処理!$I:$I),中間処理!$E:$E,AH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79,中間処理!$B:$B,"予定",中間処理!$C:$C,"&gt;="&amp;$G$1,中間処理!$C:$C,"&lt;="&amp;$G$2,中間処理!$D:$D,IF($G$3="すべての作業","&lt;&gt;",$G$3)),0)
)
/IF($G$5="10aあたり",AH$8*10,1)),"")</f>
        <v/>
      </c>
      <c r="AI79" s="35" t="str">
        <f>IFERROR(IF(AI$7="","",
(
SUMIFS(IF($G$4="作業時間（hh:mm）",中間処理!$G:$G,中間処理!$I:$I),中間処理!$E:$E,AI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79,中間処理!$B:$B,"予定",中間処理!$C:$C,"&gt;="&amp;$G$1,中間処理!$C:$C,"&lt;="&amp;$G$2,中間処理!$D:$D,IF($G$3="すべての作業","&lt;&gt;",$G$3)),0)
)
/IF($G$5="10aあたり",AI$8*10,1)),"")</f>
        <v/>
      </c>
      <c r="AJ79" s="35" t="str">
        <f>IFERROR(IF(AJ$7="","",
(
SUMIFS(IF($G$4="作業時間（hh:mm）",中間処理!$G:$G,中間処理!$I:$I),中間処理!$E:$E,AJ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79,中間処理!$B:$B,"予定",中間処理!$C:$C,"&gt;="&amp;$G$1,中間処理!$C:$C,"&lt;="&amp;$G$2,中間処理!$D:$D,IF($G$3="すべての作業","&lt;&gt;",$G$3)),0)
)
/IF($G$5="10aあたり",AJ$8*10,1)),"")</f>
        <v/>
      </c>
      <c r="AK79" s="35" t="str">
        <f>IFERROR(IF(AK$7="","",
(
SUMIFS(IF($G$4="作業時間（hh:mm）",中間処理!$G:$G,中間処理!$I:$I),中間処理!$E:$E,AK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79,中間処理!$B:$B,"予定",中間処理!$C:$C,"&gt;="&amp;$G$1,中間処理!$C:$C,"&lt;="&amp;$G$2,中間処理!$D:$D,IF($G$3="すべての作業","&lt;&gt;",$G$3)),0)
)
/IF($G$5="10aあたり",AK$8*10,1)),"")</f>
        <v/>
      </c>
      <c r="AL79" s="35" t="str">
        <f>IFERROR(IF(AL$7="","",
(
SUMIFS(IF($G$4="作業時間（hh:mm）",中間処理!$G:$G,中間処理!$I:$I),中間処理!$E:$E,AL$7,中間処理!$F:$F,$F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79,中間処理!$B:$B,"予定",中間処理!$C:$C,"&gt;="&amp;$G$1,中間処理!$C:$C,"&lt;="&amp;$G$2,中間処理!$D:$D,IF($G$3="すべての作業","&lt;&gt;",$G$3)),0)
)
/IF($G$5="10aあたり",AL$8*10,1)),"")</f>
        <v/>
      </c>
    </row>
    <row r="80" spans="7:38">
      <c r="G80" s="13"/>
      <c r="H80" s="22" t="str">
        <f>IF(G80="","",
IF(G$4="作業時間（hh:mm）",SUM(I80:AL80),
IF(
COUNTIFS(単価情報!C:C,F80,単価情報!B:B,"作業者",単価情報!K:K,"&gt;="&amp;G$1,単価情報!J:J,"&lt;="&amp;G$2)
+COUNTIFS(単価情報!C:C,F80,単価情報!B:B,"作業者",単価情報!K:K,"",単価情報!J:J,"&lt;="&amp;G$2)=0,
"単価設定なし",SUM(I80:AL80))))</f>
        <v/>
      </c>
      <c r="I80" s="34" t="str">
        <f>IFERROR(IF(I$7="","",
(
SUMIFS(IF($G$4="作業時間（hh:mm）",中間処理!$G:$G,中間処理!$I:$I),中間処理!$E:$E,I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80,中間処理!$B:$B,"予定",中間処理!$C:$C,"&gt;="&amp;$G$1,中間処理!$C:$C,"&lt;="&amp;$G$2,中間処理!$D:$D,IF($G$3="すべての作業","&lt;&gt;",$G$3)),0)
)
/IF($G$5="10aあたり",I$8*10,1)),"")</f>
        <v/>
      </c>
      <c r="J80" s="35" t="str">
        <f>IFERROR(IF(J$7="","",
(
SUMIFS(IF($G$4="作業時間（hh:mm）",中間処理!$G:$G,中間処理!$I:$I),中間処理!$E:$E,J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80,中間処理!$B:$B,"予定",中間処理!$C:$C,"&gt;="&amp;$G$1,中間処理!$C:$C,"&lt;="&amp;$G$2,中間処理!$D:$D,IF($G$3="すべての作業","&lt;&gt;",$G$3)),0)
)
/IF($G$5="10aあたり",J$8*10,1)),"")</f>
        <v/>
      </c>
      <c r="K80" s="35" t="str">
        <f>IFERROR(IF(K$7="","",
(
SUMIFS(IF($G$4="作業時間（hh:mm）",中間処理!$G:$G,中間処理!$I:$I),中間処理!$E:$E,K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80,中間処理!$B:$B,"予定",中間処理!$C:$C,"&gt;="&amp;$G$1,中間処理!$C:$C,"&lt;="&amp;$G$2,中間処理!$D:$D,IF($G$3="すべての作業","&lt;&gt;",$G$3)),0)
)
/IF($G$5="10aあたり",K$8*10,1)),"")</f>
        <v/>
      </c>
      <c r="L80" s="35" t="str">
        <f>IFERROR(IF(L$7="","",
(
SUMIFS(IF($G$4="作業時間（hh:mm）",中間処理!$G:$G,中間処理!$I:$I),中間処理!$E:$E,L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80,中間処理!$B:$B,"予定",中間処理!$C:$C,"&gt;="&amp;$G$1,中間処理!$C:$C,"&lt;="&amp;$G$2,中間処理!$D:$D,IF($G$3="すべての作業","&lt;&gt;",$G$3)),0)
)
/IF($G$5="10aあたり",L$8*10,1)),"")</f>
        <v/>
      </c>
      <c r="M80" s="35" t="str">
        <f>IFERROR(IF(M$7="","",
(
SUMIFS(IF($G$4="作業時間（hh:mm）",中間処理!$G:$G,中間処理!$I:$I),中間処理!$E:$E,M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80,中間処理!$B:$B,"予定",中間処理!$C:$C,"&gt;="&amp;$G$1,中間処理!$C:$C,"&lt;="&amp;$G$2,中間処理!$D:$D,IF($G$3="すべての作業","&lt;&gt;",$G$3)),0)
)
/IF($G$5="10aあたり",M$8*10,1)),"")</f>
        <v/>
      </c>
      <c r="N80" s="35" t="str">
        <f>IFERROR(IF(N$7="","",
(
SUMIFS(IF($G$4="作業時間（hh:mm）",中間処理!$G:$G,中間処理!$I:$I),中間処理!$E:$E,N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80,中間処理!$B:$B,"予定",中間処理!$C:$C,"&gt;="&amp;$G$1,中間処理!$C:$C,"&lt;="&amp;$G$2,中間処理!$D:$D,IF($G$3="すべての作業","&lt;&gt;",$G$3)),0)
)
/IF($G$5="10aあたり",N$8*10,1)),"")</f>
        <v/>
      </c>
      <c r="O80" s="35" t="str">
        <f>IFERROR(IF(O$7="","",
(
SUMIFS(IF($G$4="作業時間（hh:mm）",中間処理!$G:$G,中間処理!$I:$I),中間処理!$E:$E,O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80,中間処理!$B:$B,"予定",中間処理!$C:$C,"&gt;="&amp;$G$1,中間処理!$C:$C,"&lt;="&amp;$G$2,中間処理!$D:$D,IF($G$3="すべての作業","&lt;&gt;",$G$3)),0)
)
/IF($G$5="10aあたり",O$8*10,1)),"")</f>
        <v/>
      </c>
      <c r="P80" s="35" t="str">
        <f>IFERROR(IF(P$7="","",
(
SUMIFS(IF($G$4="作業時間（hh:mm）",中間処理!$G:$G,中間処理!$I:$I),中間処理!$E:$E,P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80,中間処理!$B:$B,"予定",中間処理!$C:$C,"&gt;="&amp;$G$1,中間処理!$C:$C,"&lt;="&amp;$G$2,中間処理!$D:$D,IF($G$3="すべての作業","&lt;&gt;",$G$3)),0)
)
/IF($G$5="10aあたり",P$8*10,1)),"")</f>
        <v/>
      </c>
      <c r="Q80" s="35" t="str">
        <f>IFERROR(IF(Q$7="","",
(
SUMIFS(IF($G$4="作業時間（hh:mm）",中間処理!$G:$G,中間処理!$I:$I),中間処理!$E:$E,Q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80,中間処理!$B:$B,"予定",中間処理!$C:$C,"&gt;="&amp;$G$1,中間処理!$C:$C,"&lt;="&amp;$G$2,中間処理!$D:$D,IF($G$3="すべての作業","&lt;&gt;",$G$3)),0)
)
/IF($G$5="10aあたり",Q$8*10,1)),"")</f>
        <v/>
      </c>
      <c r="R80" s="35" t="str">
        <f>IFERROR(IF(R$7="","",
(
SUMIFS(IF($G$4="作業時間（hh:mm）",中間処理!$G:$G,中間処理!$I:$I),中間処理!$E:$E,R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80,中間処理!$B:$B,"予定",中間処理!$C:$C,"&gt;="&amp;$G$1,中間処理!$C:$C,"&lt;="&amp;$G$2,中間処理!$D:$D,IF($G$3="すべての作業","&lt;&gt;",$G$3)),0)
)
/IF($G$5="10aあたり",R$8*10,1)),"")</f>
        <v/>
      </c>
      <c r="S80" s="35" t="str">
        <f>IFERROR(IF(S$7="","",
(
SUMIFS(IF($G$4="作業時間（hh:mm）",中間処理!$G:$G,中間処理!$I:$I),中間処理!$E:$E,S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80,中間処理!$B:$B,"予定",中間処理!$C:$C,"&gt;="&amp;$G$1,中間処理!$C:$C,"&lt;="&amp;$G$2,中間処理!$D:$D,IF($G$3="すべての作業","&lt;&gt;",$G$3)),0)
)
/IF($G$5="10aあたり",S$8*10,1)),"")</f>
        <v/>
      </c>
      <c r="T80" s="35" t="str">
        <f>IFERROR(IF(T$7="","",
(
SUMIFS(IF($G$4="作業時間（hh:mm）",中間処理!$G:$G,中間処理!$I:$I),中間処理!$E:$E,T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80,中間処理!$B:$B,"予定",中間処理!$C:$C,"&gt;="&amp;$G$1,中間処理!$C:$C,"&lt;="&amp;$G$2,中間処理!$D:$D,IF($G$3="すべての作業","&lt;&gt;",$G$3)),0)
)
/IF($G$5="10aあたり",T$8*10,1)),"")</f>
        <v/>
      </c>
      <c r="U80" s="35" t="str">
        <f>IFERROR(IF(U$7="","",
(
SUMIFS(IF($G$4="作業時間（hh:mm）",中間処理!$G:$G,中間処理!$I:$I),中間処理!$E:$E,U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80,中間処理!$B:$B,"予定",中間処理!$C:$C,"&gt;="&amp;$G$1,中間処理!$C:$C,"&lt;="&amp;$G$2,中間処理!$D:$D,IF($G$3="すべての作業","&lt;&gt;",$G$3)),0)
)
/IF($G$5="10aあたり",U$8*10,1)),"")</f>
        <v/>
      </c>
      <c r="V80" s="35" t="str">
        <f>IFERROR(IF(V$7="","",
(
SUMIFS(IF($G$4="作業時間（hh:mm）",中間処理!$G:$G,中間処理!$I:$I),中間処理!$E:$E,V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80,中間処理!$B:$B,"予定",中間処理!$C:$C,"&gt;="&amp;$G$1,中間処理!$C:$C,"&lt;="&amp;$G$2,中間処理!$D:$D,IF($G$3="すべての作業","&lt;&gt;",$G$3)),0)
)
/IF($G$5="10aあたり",V$8*10,1)),"")</f>
        <v/>
      </c>
      <c r="W80" s="35" t="str">
        <f>IFERROR(IF(W$7="","",
(
SUMIFS(IF($G$4="作業時間（hh:mm）",中間処理!$G:$G,中間処理!$I:$I),中間処理!$E:$E,W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80,中間処理!$B:$B,"予定",中間処理!$C:$C,"&gt;="&amp;$G$1,中間処理!$C:$C,"&lt;="&amp;$G$2,中間処理!$D:$D,IF($G$3="すべての作業","&lt;&gt;",$G$3)),0)
)
/IF($G$5="10aあたり",W$8*10,1)),"")</f>
        <v/>
      </c>
      <c r="X80" s="35" t="str">
        <f>IFERROR(IF(X$7="","",
(
SUMIFS(IF($G$4="作業時間（hh:mm）",中間処理!$G:$G,中間処理!$I:$I),中間処理!$E:$E,X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80,中間処理!$B:$B,"予定",中間処理!$C:$C,"&gt;="&amp;$G$1,中間処理!$C:$C,"&lt;="&amp;$G$2,中間処理!$D:$D,IF($G$3="すべての作業","&lt;&gt;",$G$3)),0)
)
/IF($G$5="10aあたり",X$8*10,1)),"")</f>
        <v/>
      </c>
      <c r="Y80" s="35" t="str">
        <f>IFERROR(IF(Y$7="","",
(
SUMIFS(IF($G$4="作業時間（hh:mm）",中間処理!$G:$G,中間処理!$I:$I),中間処理!$E:$E,Y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80,中間処理!$B:$B,"予定",中間処理!$C:$C,"&gt;="&amp;$G$1,中間処理!$C:$C,"&lt;="&amp;$G$2,中間処理!$D:$D,IF($G$3="すべての作業","&lt;&gt;",$G$3)),0)
)
/IF($G$5="10aあたり",Y$8*10,1)),"")</f>
        <v/>
      </c>
      <c r="Z80" s="35" t="str">
        <f>IFERROR(IF(Z$7="","",
(
SUMIFS(IF($G$4="作業時間（hh:mm）",中間処理!$G:$G,中間処理!$I:$I),中間処理!$E:$E,Z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80,中間処理!$B:$B,"予定",中間処理!$C:$C,"&gt;="&amp;$G$1,中間処理!$C:$C,"&lt;="&amp;$G$2,中間処理!$D:$D,IF($G$3="すべての作業","&lt;&gt;",$G$3)),0)
)
/IF($G$5="10aあたり",Z$8*10,1)),"")</f>
        <v/>
      </c>
      <c r="AA80" s="35" t="str">
        <f>IFERROR(IF(AA$7="","",
(
SUMIFS(IF($G$4="作業時間（hh:mm）",中間処理!$G:$G,中間処理!$I:$I),中間処理!$E:$E,AA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80,中間処理!$B:$B,"予定",中間処理!$C:$C,"&gt;="&amp;$G$1,中間処理!$C:$C,"&lt;="&amp;$G$2,中間処理!$D:$D,IF($G$3="すべての作業","&lt;&gt;",$G$3)),0)
)
/IF($G$5="10aあたり",AA$8*10,1)),"")</f>
        <v/>
      </c>
      <c r="AB80" s="35" t="str">
        <f>IFERROR(IF(AB$7="","",
(
SUMIFS(IF($G$4="作業時間（hh:mm）",中間処理!$G:$G,中間処理!$I:$I),中間処理!$E:$E,AB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80,中間処理!$B:$B,"予定",中間処理!$C:$C,"&gt;="&amp;$G$1,中間処理!$C:$C,"&lt;="&amp;$G$2,中間処理!$D:$D,IF($G$3="すべての作業","&lt;&gt;",$G$3)),0)
)
/IF($G$5="10aあたり",AB$8*10,1)),"")</f>
        <v/>
      </c>
      <c r="AC80" s="35" t="str">
        <f>IFERROR(IF(AC$7="","",
(
SUMIFS(IF($G$4="作業時間（hh:mm）",中間処理!$G:$G,中間処理!$I:$I),中間処理!$E:$E,AC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80,中間処理!$B:$B,"予定",中間処理!$C:$C,"&gt;="&amp;$G$1,中間処理!$C:$C,"&lt;="&amp;$G$2,中間処理!$D:$D,IF($G$3="すべての作業","&lt;&gt;",$G$3)),0)
)
/IF($G$5="10aあたり",AC$8*10,1)),"")</f>
        <v/>
      </c>
      <c r="AD80" s="35" t="str">
        <f>IFERROR(IF(AD$7="","",
(
SUMIFS(IF($G$4="作業時間（hh:mm）",中間処理!$G:$G,中間処理!$I:$I),中間処理!$E:$E,AD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80,中間処理!$B:$B,"予定",中間処理!$C:$C,"&gt;="&amp;$G$1,中間処理!$C:$C,"&lt;="&amp;$G$2,中間処理!$D:$D,IF($G$3="すべての作業","&lt;&gt;",$G$3)),0)
)
/IF($G$5="10aあたり",AD$8*10,1)),"")</f>
        <v/>
      </c>
      <c r="AE80" s="35" t="str">
        <f>IFERROR(IF(AE$7="","",
(
SUMIFS(IF($G$4="作業時間（hh:mm）",中間処理!$G:$G,中間処理!$I:$I),中間処理!$E:$E,AE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80,中間処理!$B:$B,"予定",中間処理!$C:$C,"&gt;="&amp;$G$1,中間処理!$C:$C,"&lt;="&amp;$G$2,中間処理!$D:$D,IF($G$3="すべての作業","&lt;&gt;",$G$3)),0)
)
/IF($G$5="10aあたり",AE$8*10,1)),"")</f>
        <v/>
      </c>
      <c r="AF80" s="35" t="str">
        <f>IFERROR(IF(AF$7="","",
(
SUMIFS(IF($G$4="作業時間（hh:mm）",中間処理!$G:$G,中間処理!$I:$I),中間処理!$E:$E,AF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80,中間処理!$B:$B,"予定",中間処理!$C:$C,"&gt;="&amp;$G$1,中間処理!$C:$C,"&lt;="&amp;$G$2,中間処理!$D:$D,IF($G$3="すべての作業","&lt;&gt;",$G$3)),0)
)
/IF($G$5="10aあたり",AF$8*10,1)),"")</f>
        <v/>
      </c>
      <c r="AG80" s="35" t="str">
        <f>IFERROR(IF(AG$7="","",
(
SUMIFS(IF($G$4="作業時間（hh:mm）",中間処理!$G:$G,中間処理!$I:$I),中間処理!$E:$E,AG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80,中間処理!$B:$B,"予定",中間処理!$C:$C,"&gt;="&amp;$G$1,中間処理!$C:$C,"&lt;="&amp;$G$2,中間処理!$D:$D,IF($G$3="すべての作業","&lt;&gt;",$G$3)),0)
)
/IF($G$5="10aあたり",AG$8*10,1)),"")</f>
        <v/>
      </c>
      <c r="AH80" s="35" t="str">
        <f>IFERROR(IF(AH$7="","",
(
SUMIFS(IF($G$4="作業時間（hh:mm）",中間処理!$G:$G,中間処理!$I:$I),中間処理!$E:$E,AH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80,中間処理!$B:$B,"予定",中間処理!$C:$C,"&gt;="&amp;$G$1,中間処理!$C:$C,"&lt;="&amp;$G$2,中間処理!$D:$D,IF($G$3="すべての作業","&lt;&gt;",$G$3)),0)
)
/IF($G$5="10aあたり",AH$8*10,1)),"")</f>
        <v/>
      </c>
      <c r="AI80" s="35" t="str">
        <f>IFERROR(IF(AI$7="","",
(
SUMIFS(IF($G$4="作業時間（hh:mm）",中間処理!$G:$G,中間処理!$I:$I),中間処理!$E:$E,AI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80,中間処理!$B:$B,"予定",中間処理!$C:$C,"&gt;="&amp;$G$1,中間処理!$C:$C,"&lt;="&amp;$G$2,中間処理!$D:$D,IF($G$3="すべての作業","&lt;&gt;",$G$3)),0)
)
/IF($G$5="10aあたり",AI$8*10,1)),"")</f>
        <v/>
      </c>
      <c r="AJ80" s="35" t="str">
        <f>IFERROR(IF(AJ$7="","",
(
SUMIFS(IF($G$4="作業時間（hh:mm）",中間処理!$G:$G,中間処理!$I:$I),中間処理!$E:$E,AJ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80,中間処理!$B:$B,"予定",中間処理!$C:$C,"&gt;="&amp;$G$1,中間処理!$C:$C,"&lt;="&amp;$G$2,中間処理!$D:$D,IF($G$3="すべての作業","&lt;&gt;",$G$3)),0)
)
/IF($G$5="10aあたり",AJ$8*10,1)),"")</f>
        <v/>
      </c>
      <c r="AK80" s="35" t="str">
        <f>IFERROR(IF(AK$7="","",
(
SUMIFS(IF($G$4="作業時間（hh:mm）",中間処理!$G:$G,中間処理!$I:$I),中間処理!$E:$E,AK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80,中間処理!$B:$B,"予定",中間処理!$C:$C,"&gt;="&amp;$G$1,中間処理!$C:$C,"&lt;="&amp;$G$2,中間処理!$D:$D,IF($G$3="すべての作業","&lt;&gt;",$G$3)),0)
)
/IF($G$5="10aあたり",AK$8*10,1)),"")</f>
        <v/>
      </c>
      <c r="AL80" s="35" t="str">
        <f>IFERROR(IF(AL$7="","",
(
SUMIFS(IF($G$4="作業時間（hh:mm）",中間処理!$G:$G,中間処理!$I:$I),中間処理!$E:$E,AL$7,中間処理!$F:$F,$F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80,中間処理!$B:$B,"予定",中間処理!$C:$C,"&gt;="&amp;$G$1,中間処理!$C:$C,"&lt;="&amp;$G$2,中間処理!$D:$D,IF($G$3="すべての作業","&lt;&gt;",$G$3)),0)
)
/IF($G$5="10aあたり",AL$8*10,1)),"")</f>
        <v/>
      </c>
    </row>
    <row r="81" spans="7:38">
      <c r="G81" s="13"/>
      <c r="H81" s="22" t="str">
        <f>IF(G81="","",
IF(G$4="作業時間（hh:mm）",SUM(I81:AL81),
IF(
COUNTIFS(単価情報!C:C,F81,単価情報!B:B,"作業者",単価情報!K:K,"&gt;="&amp;G$1,単価情報!J:J,"&lt;="&amp;G$2)
+COUNTIFS(単価情報!C:C,F81,単価情報!B:B,"作業者",単価情報!K:K,"",単価情報!J:J,"&lt;="&amp;G$2)=0,
"単価設定なし",SUM(I81:AL81))))</f>
        <v/>
      </c>
      <c r="I81" s="34" t="str">
        <f>IFERROR(IF(I$7="","",
(
SUMIFS(IF($G$4="作業時間（hh:mm）",中間処理!$G:$G,中間処理!$I:$I),中間処理!$E:$E,I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81,中間処理!$B:$B,"予定",中間処理!$C:$C,"&gt;="&amp;$G$1,中間処理!$C:$C,"&lt;="&amp;$G$2,中間処理!$D:$D,IF($G$3="すべての作業","&lt;&gt;",$G$3)),0)
)
/IF($G$5="10aあたり",I$8*10,1)),"")</f>
        <v/>
      </c>
      <c r="J81" s="35" t="str">
        <f>IFERROR(IF(J$7="","",
(
SUMIFS(IF($G$4="作業時間（hh:mm）",中間処理!$G:$G,中間処理!$I:$I),中間処理!$E:$E,J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81,中間処理!$B:$B,"予定",中間処理!$C:$C,"&gt;="&amp;$G$1,中間処理!$C:$C,"&lt;="&amp;$G$2,中間処理!$D:$D,IF($G$3="すべての作業","&lt;&gt;",$G$3)),0)
)
/IF($G$5="10aあたり",J$8*10,1)),"")</f>
        <v/>
      </c>
      <c r="K81" s="35" t="str">
        <f>IFERROR(IF(K$7="","",
(
SUMIFS(IF($G$4="作業時間（hh:mm）",中間処理!$G:$G,中間処理!$I:$I),中間処理!$E:$E,K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81,中間処理!$B:$B,"予定",中間処理!$C:$C,"&gt;="&amp;$G$1,中間処理!$C:$C,"&lt;="&amp;$G$2,中間処理!$D:$D,IF($G$3="すべての作業","&lt;&gt;",$G$3)),0)
)
/IF($G$5="10aあたり",K$8*10,1)),"")</f>
        <v/>
      </c>
      <c r="L81" s="35" t="str">
        <f>IFERROR(IF(L$7="","",
(
SUMIFS(IF($G$4="作業時間（hh:mm）",中間処理!$G:$G,中間処理!$I:$I),中間処理!$E:$E,L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81,中間処理!$B:$B,"予定",中間処理!$C:$C,"&gt;="&amp;$G$1,中間処理!$C:$C,"&lt;="&amp;$G$2,中間処理!$D:$D,IF($G$3="すべての作業","&lt;&gt;",$G$3)),0)
)
/IF($G$5="10aあたり",L$8*10,1)),"")</f>
        <v/>
      </c>
      <c r="M81" s="35" t="str">
        <f>IFERROR(IF(M$7="","",
(
SUMIFS(IF($G$4="作業時間（hh:mm）",中間処理!$G:$G,中間処理!$I:$I),中間処理!$E:$E,M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81,中間処理!$B:$B,"予定",中間処理!$C:$C,"&gt;="&amp;$G$1,中間処理!$C:$C,"&lt;="&amp;$G$2,中間処理!$D:$D,IF($G$3="すべての作業","&lt;&gt;",$G$3)),0)
)
/IF($G$5="10aあたり",M$8*10,1)),"")</f>
        <v/>
      </c>
      <c r="N81" s="35" t="str">
        <f>IFERROR(IF(N$7="","",
(
SUMIFS(IF($G$4="作業時間（hh:mm）",中間処理!$G:$G,中間処理!$I:$I),中間処理!$E:$E,N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81,中間処理!$B:$B,"予定",中間処理!$C:$C,"&gt;="&amp;$G$1,中間処理!$C:$C,"&lt;="&amp;$G$2,中間処理!$D:$D,IF($G$3="すべての作業","&lt;&gt;",$G$3)),0)
)
/IF($G$5="10aあたり",N$8*10,1)),"")</f>
        <v/>
      </c>
      <c r="O81" s="35" t="str">
        <f>IFERROR(IF(O$7="","",
(
SUMIFS(IF($G$4="作業時間（hh:mm）",中間処理!$G:$G,中間処理!$I:$I),中間処理!$E:$E,O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81,中間処理!$B:$B,"予定",中間処理!$C:$C,"&gt;="&amp;$G$1,中間処理!$C:$C,"&lt;="&amp;$G$2,中間処理!$D:$D,IF($G$3="すべての作業","&lt;&gt;",$G$3)),0)
)
/IF($G$5="10aあたり",O$8*10,1)),"")</f>
        <v/>
      </c>
      <c r="P81" s="35" t="str">
        <f>IFERROR(IF(P$7="","",
(
SUMIFS(IF($G$4="作業時間（hh:mm）",中間処理!$G:$G,中間処理!$I:$I),中間処理!$E:$E,P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81,中間処理!$B:$B,"予定",中間処理!$C:$C,"&gt;="&amp;$G$1,中間処理!$C:$C,"&lt;="&amp;$G$2,中間処理!$D:$D,IF($G$3="すべての作業","&lt;&gt;",$G$3)),0)
)
/IF($G$5="10aあたり",P$8*10,1)),"")</f>
        <v/>
      </c>
      <c r="Q81" s="35" t="str">
        <f>IFERROR(IF(Q$7="","",
(
SUMIFS(IF($G$4="作業時間（hh:mm）",中間処理!$G:$G,中間処理!$I:$I),中間処理!$E:$E,Q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81,中間処理!$B:$B,"予定",中間処理!$C:$C,"&gt;="&amp;$G$1,中間処理!$C:$C,"&lt;="&amp;$G$2,中間処理!$D:$D,IF($G$3="すべての作業","&lt;&gt;",$G$3)),0)
)
/IF($G$5="10aあたり",Q$8*10,1)),"")</f>
        <v/>
      </c>
      <c r="R81" s="35" t="str">
        <f>IFERROR(IF(R$7="","",
(
SUMIFS(IF($G$4="作業時間（hh:mm）",中間処理!$G:$G,中間処理!$I:$I),中間処理!$E:$E,R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81,中間処理!$B:$B,"予定",中間処理!$C:$C,"&gt;="&amp;$G$1,中間処理!$C:$C,"&lt;="&amp;$G$2,中間処理!$D:$D,IF($G$3="すべての作業","&lt;&gt;",$G$3)),0)
)
/IF($G$5="10aあたり",R$8*10,1)),"")</f>
        <v/>
      </c>
      <c r="S81" s="35" t="str">
        <f>IFERROR(IF(S$7="","",
(
SUMIFS(IF($G$4="作業時間（hh:mm）",中間処理!$G:$G,中間処理!$I:$I),中間処理!$E:$E,S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81,中間処理!$B:$B,"予定",中間処理!$C:$C,"&gt;="&amp;$G$1,中間処理!$C:$C,"&lt;="&amp;$G$2,中間処理!$D:$D,IF($G$3="すべての作業","&lt;&gt;",$G$3)),0)
)
/IF($G$5="10aあたり",S$8*10,1)),"")</f>
        <v/>
      </c>
      <c r="T81" s="35" t="str">
        <f>IFERROR(IF(T$7="","",
(
SUMIFS(IF($G$4="作業時間（hh:mm）",中間処理!$G:$G,中間処理!$I:$I),中間処理!$E:$E,T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81,中間処理!$B:$B,"予定",中間処理!$C:$C,"&gt;="&amp;$G$1,中間処理!$C:$C,"&lt;="&amp;$G$2,中間処理!$D:$D,IF($G$3="すべての作業","&lt;&gt;",$G$3)),0)
)
/IF($G$5="10aあたり",T$8*10,1)),"")</f>
        <v/>
      </c>
      <c r="U81" s="35" t="str">
        <f>IFERROR(IF(U$7="","",
(
SUMIFS(IF($G$4="作業時間（hh:mm）",中間処理!$G:$G,中間処理!$I:$I),中間処理!$E:$E,U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81,中間処理!$B:$B,"予定",中間処理!$C:$C,"&gt;="&amp;$G$1,中間処理!$C:$C,"&lt;="&amp;$G$2,中間処理!$D:$D,IF($G$3="すべての作業","&lt;&gt;",$G$3)),0)
)
/IF($G$5="10aあたり",U$8*10,1)),"")</f>
        <v/>
      </c>
      <c r="V81" s="35" t="str">
        <f>IFERROR(IF(V$7="","",
(
SUMIFS(IF($G$4="作業時間（hh:mm）",中間処理!$G:$G,中間処理!$I:$I),中間処理!$E:$E,V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81,中間処理!$B:$B,"予定",中間処理!$C:$C,"&gt;="&amp;$G$1,中間処理!$C:$C,"&lt;="&amp;$G$2,中間処理!$D:$D,IF($G$3="すべての作業","&lt;&gt;",$G$3)),0)
)
/IF($G$5="10aあたり",V$8*10,1)),"")</f>
        <v/>
      </c>
      <c r="W81" s="35" t="str">
        <f>IFERROR(IF(W$7="","",
(
SUMIFS(IF($G$4="作業時間（hh:mm）",中間処理!$G:$G,中間処理!$I:$I),中間処理!$E:$E,W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81,中間処理!$B:$B,"予定",中間処理!$C:$C,"&gt;="&amp;$G$1,中間処理!$C:$C,"&lt;="&amp;$G$2,中間処理!$D:$D,IF($G$3="すべての作業","&lt;&gt;",$G$3)),0)
)
/IF($G$5="10aあたり",W$8*10,1)),"")</f>
        <v/>
      </c>
      <c r="X81" s="35" t="str">
        <f>IFERROR(IF(X$7="","",
(
SUMIFS(IF($G$4="作業時間（hh:mm）",中間処理!$G:$G,中間処理!$I:$I),中間処理!$E:$E,X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81,中間処理!$B:$B,"予定",中間処理!$C:$C,"&gt;="&amp;$G$1,中間処理!$C:$C,"&lt;="&amp;$G$2,中間処理!$D:$D,IF($G$3="すべての作業","&lt;&gt;",$G$3)),0)
)
/IF($G$5="10aあたり",X$8*10,1)),"")</f>
        <v/>
      </c>
      <c r="Y81" s="35" t="str">
        <f>IFERROR(IF(Y$7="","",
(
SUMIFS(IF($G$4="作業時間（hh:mm）",中間処理!$G:$G,中間処理!$I:$I),中間処理!$E:$E,Y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81,中間処理!$B:$B,"予定",中間処理!$C:$C,"&gt;="&amp;$G$1,中間処理!$C:$C,"&lt;="&amp;$G$2,中間処理!$D:$D,IF($G$3="すべての作業","&lt;&gt;",$G$3)),0)
)
/IF($G$5="10aあたり",Y$8*10,1)),"")</f>
        <v/>
      </c>
      <c r="Z81" s="35" t="str">
        <f>IFERROR(IF(Z$7="","",
(
SUMIFS(IF($G$4="作業時間（hh:mm）",中間処理!$G:$G,中間処理!$I:$I),中間処理!$E:$E,Z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81,中間処理!$B:$B,"予定",中間処理!$C:$C,"&gt;="&amp;$G$1,中間処理!$C:$C,"&lt;="&amp;$G$2,中間処理!$D:$D,IF($G$3="すべての作業","&lt;&gt;",$G$3)),0)
)
/IF($G$5="10aあたり",Z$8*10,1)),"")</f>
        <v/>
      </c>
      <c r="AA81" s="35" t="str">
        <f>IFERROR(IF(AA$7="","",
(
SUMIFS(IF($G$4="作業時間（hh:mm）",中間処理!$G:$G,中間処理!$I:$I),中間処理!$E:$E,AA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81,中間処理!$B:$B,"予定",中間処理!$C:$C,"&gt;="&amp;$G$1,中間処理!$C:$C,"&lt;="&amp;$G$2,中間処理!$D:$D,IF($G$3="すべての作業","&lt;&gt;",$G$3)),0)
)
/IF($G$5="10aあたり",AA$8*10,1)),"")</f>
        <v/>
      </c>
      <c r="AB81" s="35" t="str">
        <f>IFERROR(IF(AB$7="","",
(
SUMIFS(IF($G$4="作業時間（hh:mm）",中間処理!$G:$G,中間処理!$I:$I),中間処理!$E:$E,AB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81,中間処理!$B:$B,"予定",中間処理!$C:$C,"&gt;="&amp;$G$1,中間処理!$C:$C,"&lt;="&amp;$G$2,中間処理!$D:$D,IF($G$3="すべての作業","&lt;&gt;",$G$3)),0)
)
/IF($G$5="10aあたり",AB$8*10,1)),"")</f>
        <v/>
      </c>
      <c r="AC81" s="35" t="str">
        <f>IFERROR(IF(AC$7="","",
(
SUMIFS(IF($G$4="作業時間（hh:mm）",中間処理!$G:$G,中間処理!$I:$I),中間処理!$E:$E,AC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81,中間処理!$B:$B,"予定",中間処理!$C:$C,"&gt;="&amp;$G$1,中間処理!$C:$C,"&lt;="&amp;$G$2,中間処理!$D:$D,IF($G$3="すべての作業","&lt;&gt;",$G$3)),0)
)
/IF($G$5="10aあたり",AC$8*10,1)),"")</f>
        <v/>
      </c>
      <c r="AD81" s="35" t="str">
        <f>IFERROR(IF(AD$7="","",
(
SUMIFS(IF($G$4="作業時間（hh:mm）",中間処理!$G:$G,中間処理!$I:$I),中間処理!$E:$E,AD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81,中間処理!$B:$B,"予定",中間処理!$C:$C,"&gt;="&amp;$G$1,中間処理!$C:$C,"&lt;="&amp;$G$2,中間処理!$D:$D,IF($G$3="すべての作業","&lt;&gt;",$G$3)),0)
)
/IF($G$5="10aあたり",AD$8*10,1)),"")</f>
        <v/>
      </c>
      <c r="AE81" s="35" t="str">
        <f>IFERROR(IF(AE$7="","",
(
SUMIFS(IF($G$4="作業時間（hh:mm）",中間処理!$G:$G,中間処理!$I:$I),中間処理!$E:$E,AE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81,中間処理!$B:$B,"予定",中間処理!$C:$C,"&gt;="&amp;$G$1,中間処理!$C:$C,"&lt;="&amp;$G$2,中間処理!$D:$D,IF($G$3="すべての作業","&lt;&gt;",$G$3)),0)
)
/IF($G$5="10aあたり",AE$8*10,1)),"")</f>
        <v/>
      </c>
      <c r="AF81" s="35" t="str">
        <f>IFERROR(IF(AF$7="","",
(
SUMIFS(IF($G$4="作業時間（hh:mm）",中間処理!$G:$G,中間処理!$I:$I),中間処理!$E:$E,AF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81,中間処理!$B:$B,"予定",中間処理!$C:$C,"&gt;="&amp;$G$1,中間処理!$C:$C,"&lt;="&amp;$G$2,中間処理!$D:$D,IF($G$3="すべての作業","&lt;&gt;",$G$3)),0)
)
/IF($G$5="10aあたり",AF$8*10,1)),"")</f>
        <v/>
      </c>
      <c r="AG81" s="35" t="str">
        <f>IFERROR(IF(AG$7="","",
(
SUMIFS(IF($G$4="作業時間（hh:mm）",中間処理!$G:$G,中間処理!$I:$I),中間処理!$E:$E,AG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81,中間処理!$B:$B,"予定",中間処理!$C:$C,"&gt;="&amp;$G$1,中間処理!$C:$C,"&lt;="&amp;$G$2,中間処理!$D:$D,IF($G$3="すべての作業","&lt;&gt;",$G$3)),0)
)
/IF($G$5="10aあたり",AG$8*10,1)),"")</f>
        <v/>
      </c>
      <c r="AH81" s="35" t="str">
        <f>IFERROR(IF(AH$7="","",
(
SUMIFS(IF($G$4="作業時間（hh:mm）",中間処理!$G:$G,中間処理!$I:$I),中間処理!$E:$E,AH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81,中間処理!$B:$B,"予定",中間処理!$C:$C,"&gt;="&amp;$G$1,中間処理!$C:$C,"&lt;="&amp;$G$2,中間処理!$D:$D,IF($G$3="すべての作業","&lt;&gt;",$G$3)),0)
)
/IF($G$5="10aあたり",AH$8*10,1)),"")</f>
        <v/>
      </c>
      <c r="AI81" s="35" t="str">
        <f>IFERROR(IF(AI$7="","",
(
SUMIFS(IF($G$4="作業時間（hh:mm）",中間処理!$G:$G,中間処理!$I:$I),中間処理!$E:$E,AI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81,中間処理!$B:$B,"予定",中間処理!$C:$C,"&gt;="&amp;$G$1,中間処理!$C:$C,"&lt;="&amp;$G$2,中間処理!$D:$D,IF($G$3="すべての作業","&lt;&gt;",$G$3)),0)
)
/IF($G$5="10aあたり",AI$8*10,1)),"")</f>
        <v/>
      </c>
      <c r="AJ81" s="35" t="str">
        <f>IFERROR(IF(AJ$7="","",
(
SUMIFS(IF($G$4="作業時間（hh:mm）",中間処理!$G:$G,中間処理!$I:$I),中間処理!$E:$E,AJ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81,中間処理!$B:$B,"予定",中間処理!$C:$C,"&gt;="&amp;$G$1,中間処理!$C:$C,"&lt;="&amp;$G$2,中間処理!$D:$D,IF($G$3="すべての作業","&lt;&gt;",$G$3)),0)
)
/IF($G$5="10aあたり",AJ$8*10,1)),"")</f>
        <v/>
      </c>
      <c r="AK81" s="35" t="str">
        <f>IFERROR(IF(AK$7="","",
(
SUMIFS(IF($G$4="作業時間（hh:mm）",中間処理!$G:$G,中間処理!$I:$I),中間処理!$E:$E,AK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81,中間処理!$B:$B,"予定",中間処理!$C:$C,"&gt;="&amp;$G$1,中間処理!$C:$C,"&lt;="&amp;$G$2,中間処理!$D:$D,IF($G$3="すべての作業","&lt;&gt;",$G$3)),0)
)
/IF($G$5="10aあたり",AK$8*10,1)),"")</f>
        <v/>
      </c>
      <c r="AL81" s="35" t="str">
        <f>IFERROR(IF(AL$7="","",
(
SUMIFS(IF($G$4="作業時間（hh:mm）",中間処理!$G:$G,中間処理!$I:$I),中間処理!$E:$E,AL$7,中間処理!$F:$F,$F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81,中間処理!$B:$B,"予定",中間処理!$C:$C,"&gt;="&amp;$G$1,中間処理!$C:$C,"&lt;="&amp;$G$2,中間処理!$D:$D,IF($G$3="すべての作業","&lt;&gt;",$G$3)),0)
)
/IF($G$5="10aあたり",AL$8*10,1)),"")</f>
        <v/>
      </c>
    </row>
    <row r="82" spans="7:38">
      <c r="G82" s="13"/>
      <c r="H82" s="22" t="str">
        <f>IF(G82="","",
IF(G$4="作業時間（hh:mm）",SUM(I82:AL82),
IF(
COUNTIFS(単価情報!C:C,F82,単価情報!B:B,"作業者",単価情報!K:K,"&gt;="&amp;G$1,単価情報!J:J,"&lt;="&amp;G$2)
+COUNTIFS(単価情報!C:C,F82,単価情報!B:B,"作業者",単価情報!K:K,"",単価情報!J:J,"&lt;="&amp;G$2)=0,
"単価設定なし",SUM(I82:AL82))))</f>
        <v/>
      </c>
      <c r="I82" s="34" t="str">
        <f>IFERROR(IF(I$7="","",
(
SUMIFS(IF($G$4="作業時間（hh:mm）",中間処理!$G:$G,中間処理!$I:$I),中間処理!$E:$E,I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82,中間処理!$B:$B,"予定",中間処理!$C:$C,"&gt;="&amp;$G$1,中間処理!$C:$C,"&lt;="&amp;$G$2,中間処理!$D:$D,IF($G$3="すべての作業","&lt;&gt;",$G$3)),0)
)
/IF($G$5="10aあたり",I$8*10,1)),"")</f>
        <v/>
      </c>
      <c r="J82" s="35" t="str">
        <f>IFERROR(IF(J$7="","",
(
SUMIFS(IF($G$4="作業時間（hh:mm）",中間処理!$G:$G,中間処理!$I:$I),中間処理!$E:$E,J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82,中間処理!$B:$B,"予定",中間処理!$C:$C,"&gt;="&amp;$G$1,中間処理!$C:$C,"&lt;="&amp;$G$2,中間処理!$D:$D,IF($G$3="すべての作業","&lt;&gt;",$G$3)),0)
)
/IF($G$5="10aあたり",J$8*10,1)),"")</f>
        <v/>
      </c>
      <c r="K82" s="35" t="str">
        <f>IFERROR(IF(K$7="","",
(
SUMIFS(IF($G$4="作業時間（hh:mm）",中間処理!$G:$G,中間処理!$I:$I),中間処理!$E:$E,K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82,中間処理!$B:$B,"予定",中間処理!$C:$C,"&gt;="&amp;$G$1,中間処理!$C:$C,"&lt;="&amp;$G$2,中間処理!$D:$D,IF($G$3="すべての作業","&lt;&gt;",$G$3)),0)
)
/IF($G$5="10aあたり",K$8*10,1)),"")</f>
        <v/>
      </c>
      <c r="L82" s="35" t="str">
        <f>IFERROR(IF(L$7="","",
(
SUMIFS(IF($G$4="作業時間（hh:mm）",中間処理!$G:$G,中間処理!$I:$I),中間処理!$E:$E,L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82,中間処理!$B:$B,"予定",中間処理!$C:$C,"&gt;="&amp;$G$1,中間処理!$C:$C,"&lt;="&amp;$G$2,中間処理!$D:$D,IF($G$3="すべての作業","&lt;&gt;",$G$3)),0)
)
/IF($G$5="10aあたり",L$8*10,1)),"")</f>
        <v/>
      </c>
      <c r="M82" s="35" t="str">
        <f>IFERROR(IF(M$7="","",
(
SUMIFS(IF($G$4="作業時間（hh:mm）",中間処理!$G:$G,中間処理!$I:$I),中間処理!$E:$E,M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82,中間処理!$B:$B,"予定",中間処理!$C:$C,"&gt;="&amp;$G$1,中間処理!$C:$C,"&lt;="&amp;$G$2,中間処理!$D:$D,IF($G$3="すべての作業","&lt;&gt;",$G$3)),0)
)
/IF($G$5="10aあたり",M$8*10,1)),"")</f>
        <v/>
      </c>
      <c r="N82" s="35" t="str">
        <f>IFERROR(IF(N$7="","",
(
SUMIFS(IF($G$4="作業時間（hh:mm）",中間処理!$G:$G,中間処理!$I:$I),中間処理!$E:$E,N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82,中間処理!$B:$B,"予定",中間処理!$C:$C,"&gt;="&amp;$G$1,中間処理!$C:$C,"&lt;="&amp;$G$2,中間処理!$D:$D,IF($G$3="すべての作業","&lt;&gt;",$G$3)),0)
)
/IF($G$5="10aあたり",N$8*10,1)),"")</f>
        <v/>
      </c>
      <c r="O82" s="35" t="str">
        <f>IFERROR(IF(O$7="","",
(
SUMIFS(IF($G$4="作業時間（hh:mm）",中間処理!$G:$G,中間処理!$I:$I),中間処理!$E:$E,O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82,中間処理!$B:$B,"予定",中間処理!$C:$C,"&gt;="&amp;$G$1,中間処理!$C:$C,"&lt;="&amp;$G$2,中間処理!$D:$D,IF($G$3="すべての作業","&lt;&gt;",$G$3)),0)
)
/IF($G$5="10aあたり",O$8*10,1)),"")</f>
        <v/>
      </c>
      <c r="P82" s="35" t="str">
        <f>IFERROR(IF(P$7="","",
(
SUMIFS(IF($G$4="作業時間（hh:mm）",中間処理!$G:$G,中間処理!$I:$I),中間処理!$E:$E,P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82,中間処理!$B:$B,"予定",中間処理!$C:$C,"&gt;="&amp;$G$1,中間処理!$C:$C,"&lt;="&amp;$G$2,中間処理!$D:$D,IF($G$3="すべての作業","&lt;&gt;",$G$3)),0)
)
/IF($G$5="10aあたり",P$8*10,1)),"")</f>
        <v/>
      </c>
      <c r="Q82" s="35" t="str">
        <f>IFERROR(IF(Q$7="","",
(
SUMIFS(IF($G$4="作業時間（hh:mm）",中間処理!$G:$G,中間処理!$I:$I),中間処理!$E:$E,Q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82,中間処理!$B:$B,"予定",中間処理!$C:$C,"&gt;="&amp;$G$1,中間処理!$C:$C,"&lt;="&amp;$G$2,中間処理!$D:$D,IF($G$3="すべての作業","&lt;&gt;",$G$3)),0)
)
/IF($G$5="10aあたり",Q$8*10,1)),"")</f>
        <v/>
      </c>
      <c r="R82" s="35" t="str">
        <f>IFERROR(IF(R$7="","",
(
SUMIFS(IF($G$4="作業時間（hh:mm）",中間処理!$G:$G,中間処理!$I:$I),中間処理!$E:$E,R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82,中間処理!$B:$B,"予定",中間処理!$C:$C,"&gt;="&amp;$G$1,中間処理!$C:$C,"&lt;="&amp;$G$2,中間処理!$D:$D,IF($G$3="すべての作業","&lt;&gt;",$G$3)),0)
)
/IF($G$5="10aあたり",R$8*10,1)),"")</f>
        <v/>
      </c>
      <c r="S82" s="35" t="str">
        <f>IFERROR(IF(S$7="","",
(
SUMIFS(IF($G$4="作業時間（hh:mm）",中間処理!$G:$G,中間処理!$I:$I),中間処理!$E:$E,S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82,中間処理!$B:$B,"予定",中間処理!$C:$C,"&gt;="&amp;$G$1,中間処理!$C:$C,"&lt;="&amp;$G$2,中間処理!$D:$D,IF($G$3="すべての作業","&lt;&gt;",$G$3)),0)
)
/IF($G$5="10aあたり",S$8*10,1)),"")</f>
        <v/>
      </c>
      <c r="T82" s="35" t="str">
        <f>IFERROR(IF(T$7="","",
(
SUMIFS(IF($G$4="作業時間（hh:mm）",中間処理!$G:$G,中間処理!$I:$I),中間処理!$E:$E,T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82,中間処理!$B:$B,"予定",中間処理!$C:$C,"&gt;="&amp;$G$1,中間処理!$C:$C,"&lt;="&amp;$G$2,中間処理!$D:$D,IF($G$3="すべての作業","&lt;&gt;",$G$3)),0)
)
/IF($G$5="10aあたり",T$8*10,1)),"")</f>
        <v/>
      </c>
      <c r="U82" s="35" t="str">
        <f>IFERROR(IF(U$7="","",
(
SUMIFS(IF($G$4="作業時間（hh:mm）",中間処理!$G:$G,中間処理!$I:$I),中間処理!$E:$E,U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82,中間処理!$B:$B,"予定",中間処理!$C:$C,"&gt;="&amp;$G$1,中間処理!$C:$C,"&lt;="&amp;$G$2,中間処理!$D:$D,IF($G$3="すべての作業","&lt;&gt;",$G$3)),0)
)
/IF($G$5="10aあたり",U$8*10,1)),"")</f>
        <v/>
      </c>
      <c r="V82" s="35" t="str">
        <f>IFERROR(IF(V$7="","",
(
SUMIFS(IF($G$4="作業時間（hh:mm）",中間処理!$G:$G,中間処理!$I:$I),中間処理!$E:$E,V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82,中間処理!$B:$B,"予定",中間処理!$C:$C,"&gt;="&amp;$G$1,中間処理!$C:$C,"&lt;="&amp;$G$2,中間処理!$D:$D,IF($G$3="すべての作業","&lt;&gt;",$G$3)),0)
)
/IF($G$5="10aあたり",V$8*10,1)),"")</f>
        <v/>
      </c>
      <c r="W82" s="35" t="str">
        <f>IFERROR(IF(W$7="","",
(
SUMIFS(IF($G$4="作業時間（hh:mm）",中間処理!$G:$G,中間処理!$I:$I),中間処理!$E:$E,W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82,中間処理!$B:$B,"予定",中間処理!$C:$C,"&gt;="&amp;$G$1,中間処理!$C:$C,"&lt;="&amp;$G$2,中間処理!$D:$D,IF($G$3="すべての作業","&lt;&gt;",$G$3)),0)
)
/IF($G$5="10aあたり",W$8*10,1)),"")</f>
        <v/>
      </c>
      <c r="X82" s="35" t="str">
        <f>IFERROR(IF(X$7="","",
(
SUMIFS(IF($G$4="作業時間（hh:mm）",中間処理!$G:$G,中間処理!$I:$I),中間処理!$E:$E,X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82,中間処理!$B:$B,"予定",中間処理!$C:$C,"&gt;="&amp;$G$1,中間処理!$C:$C,"&lt;="&amp;$G$2,中間処理!$D:$D,IF($G$3="すべての作業","&lt;&gt;",$G$3)),0)
)
/IF($G$5="10aあたり",X$8*10,1)),"")</f>
        <v/>
      </c>
      <c r="Y82" s="35" t="str">
        <f>IFERROR(IF(Y$7="","",
(
SUMIFS(IF($G$4="作業時間（hh:mm）",中間処理!$G:$G,中間処理!$I:$I),中間処理!$E:$E,Y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82,中間処理!$B:$B,"予定",中間処理!$C:$C,"&gt;="&amp;$G$1,中間処理!$C:$C,"&lt;="&amp;$G$2,中間処理!$D:$D,IF($G$3="すべての作業","&lt;&gt;",$G$3)),0)
)
/IF($G$5="10aあたり",Y$8*10,1)),"")</f>
        <v/>
      </c>
      <c r="Z82" s="35" t="str">
        <f>IFERROR(IF(Z$7="","",
(
SUMIFS(IF($G$4="作業時間（hh:mm）",中間処理!$G:$G,中間処理!$I:$I),中間処理!$E:$E,Z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82,中間処理!$B:$B,"予定",中間処理!$C:$C,"&gt;="&amp;$G$1,中間処理!$C:$C,"&lt;="&amp;$G$2,中間処理!$D:$D,IF($G$3="すべての作業","&lt;&gt;",$G$3)),0)
)
/IF($G$5="10aあたり",Z$8*10,1)),"")</f>
        <v/>
      </c>
      <c r="AA82" s="35" t="str">
        <f>IFERROR(IF(AA$7="","",
(
SUMIFS(IF($G$4="作業時間（hh:mm）",中間処理!$G:$G,中間処理!$I:$I),中間処理!$E:$E,AA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82,中間処理!$B:$B,"予定",中間処理!$C:$C,"&gt;="&amp;$G$1,中間処理!$C:$C,"&lt;="&amp;$G$2,中間処理!$D:$D,IF($G$3="すべての作業","&lt;&gt;",$G$3)),0)
)
/IF($G$5="10aあたり",AA$8*10,1)),"")</f>
        <v/>
      </c>
      <c r="AB82" s="35" t="str">
        <f>IFERROR(IF(AB$7="","",
(
SUMIFS(IF($G$4="作業時間（hh:mm）",中間処理!$G:$G,中間処理!$I:$I),中間処理!$E:$E,AB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82,中間処理!$B:$B,"予定",中間処理!$C:$C,"&gt;="&amp;$G$1,中間処理!$C:$C,"&lt;="&amp;$G$2,中間処理!$D:$D,IF($G$3="すべての作業","&lt;&gt;",$G$3)),0)
)
/IF($G$5="10aあたり",AB$8*10,1)),"")</f>
        <v/>
      </c>
      <c r="AC82" s="35" t="str">
        <f>IFERROR(IF(AC$7="","",
(
SUMIFS(IF($G$4="作業時間（hh:mm）",中間処理!$G:$G,中間処理!$I:$I),中間処理!$E:$E,AC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82,中間処理!$B:$B,"予定",中間処理!$C:$C,"&gt;="&amp;$G$1,中間処理!$C:$C,"&lt;="&amp;$G$2,中間処理!$D:$D,IF($G$3="すべての作業","&lt;&gt;",$G$3)),0)
)
/IF($G$5="10aあたり",AC$8*10,1)),"")</f>
        <v/>
      </c>
      <c r="AD82" s="35" t="str">
        <f>IFERROR(IF(AD$7="","",
(
SUMIFS(IF($G$4="作業時間（hh:mm）",中間処理!$G:$G,中間処理!$I:$I),中間処理!$E:$E,AD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82,中間処理!$B:$B,"予定",中間処理!$C:$C,"&gt;="&amp;$G$1,中間処理!$C:$C,"&lt;="&amp;$G$2,中間処理!$D:$D,IF($G$3="すべての作業","&lt;&gt;",$G$3)),0)
)
/IF($G$5="10aあたり",AD$8*10,1)),"")</f>
        <v/>
      </c>
      <c r="AE82" s="35" t="str">
        <f>IFERROR(IF(AE$7="","",
(
SUMIFS(IF($G$4="作業時間（hh:mm）",中間処理!$G:$G,中間処理!$I:$I),中間処理!$E:$E,AE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82,中間処理!$B:$B,"予定",中間処理!$C:$C,"&gt;="&amp;$G$1,中間処理!$C:$C,"&lt;="&amp;$G$2,中間処理!$D:$D,IF($G$3="すべての作業","&lt;&gt;",$G$3)),0)
)
/IF($G$5="10aあたり",AE$8*10,1)),"")</f>
        <v/>
      </c>
      <c r="AF82" s="35" t="str">
        <f>IFERROR(IF(AF$7="","",
(
SUMIFS(IF($G$4="作業時間（hh:mm）",中間処理!$G:$G,中間処理!$I:$I),中間処理!$E:$E,AF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82,中間処理!$B:$B,"予定",中間処理!$C:$C,"&gt;="&amp;$G$1,中間処理!$C:$C,"&lt;="&amp;$G$2,中間処理!$D:$D,IF($G$3="すべての作業","&lt;&gt;",$G$3)),0)
)
/IF($G$5="10aあたり",AF$8*10,1)),"")</f>
        <v/>
      </c>
      <c r="AG82" s="35" t="str">
        <f>IFERROR(IF(AG$7="","",
(
SUMIFS(IF($G$4="作業時間（hh:mm）",中間処理!$G:$G,中間処理!$I:$I),中間処理!$E:$E,AG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82,中間処理!$B:$B,"予定",中間処理!$C:$C,"&gt;="&amp;$G$1,中間処理!$C:$C,"&lt;="&amp;$G$2,中間処理!$D:$D,IF($G$3="すべての作業","&lt;&gt;",$G$3)),0)
)
/IF($G$5="10aあたり",AG$8*10,1)),"")</f>
        <v/>
      </c>
      <c r="AH82" s="35" t="str">
        <f>IFERROR(IF(AH$7="","",
(
SUMIFS(IF($G$4="作業時間（hh:mm）",中間処理!$G:$G,中間処理!$I:$I),中間処理!$E:$E,AH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82,中間処理!$B:$B,"予定",中間処理!$C:$C,"&gt;="&amp;$G$1,中間処理!$C:$C,"&lt;="&amp;$G$2,中間処理!$D:$D,IF($G$3="すべての作業","&lt;&gt;",$G$3)),0)
)
/IF($G$5="10aあたり",AH$8*10,1)),"")</f>
        <v/>
      </c>
      <c r="AI82" s="35" t="str">
        <f>IFERROR(IF(AI$7="","",
(
SUMIFS(IF($G$4="作業時間（hh:mm）",中間処理!$G:$G,中間処理!$I:$I),中間処理!$E:$E,AI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82,中間処理!$B:$B,"予定",中間処理!$C:$C,"&gt;="&amp;$G$1,中間処理!$C:$C,"&lt;="&amp;$G$2,中間処理!$D:$D,IF($G$3="すべての作業","&lt;&gt;",$G$3)),0)
)
/IF($G$5="10aあたり",AI$8*10,1)),"")</f>
        <v/>
      </c>
      <c r="AJ82" s="35" t="str">
        <f>IFERROR(IF(AJ$7="","",
(
SUMIFS(IF($G$4="作業時間（hh:mm）",中間処理!$G:$G,中間処理!$I:$I),中間処理!$E:$E,AJ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82,中間処理!$B:$B,"予定",中間処理!$C:$C,"&gt;="&amp;$G$1,中間処理!$C:$C,"&lt;="&amp;$G$2,中間処理!$D:$D,IF($G$3="すべての作業","&lt;&gt;",$G$3)),0)
)
/IF($G$5="10aあたり",AJ$8*10,1)),"")</f>
        <v/>
      </c>
      <c r="AK82" s="35" t="str">
        <f>IFERROR(IF(AK$7="","",
(
SUMIFS(IF($G$4="作業時間（hh:mm）",中間処理!$G:$G,中間処理!$I:$I),中間処理!$E:$E,AK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82,中間処理!$B:$B,"予定",中間処理!$C:$C,"&gt;="&amp;$G$1,中間処理!$C:$C,"&lt;="&amp;$G$2,中間処理!$D:$D,IF($G$3="すべての作業","&lt;&gt;",$G$3)),0)
)
/IF($G$5="10aあたり",AK$8*10,1)),"")</f>
        <v/>
      </c>
      <c r="AL82" s="35" t="str">
        <f>IFERROR(IF(AL$7="","",
(
SUMIFS(IF($G$4="作業時間（hh:mm）",中間処理!$G:$G,中間処理!$I:$I),中間処理!$E:$E,AL$7,中間処理!$F:$F,$F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82,中間処理!$B:$B,"予定",中間処理!$C:$C,"&gt;="&amp;$G$1,中間処理!$C:$C,"&lt;="&amp;$G$2,中間処理!$D:$D,IF($G$3="すべての作業","&lt;&gt;",$G$3)),0)
)
/IF($G$5="10aあたり",AL$8*10,1)),"")</f>
        <v/>
      </c>
    </row>
    <row r="83" spans="7:38">
      <c r="G83" s="13"/>
      <c r="H83" s="22" t="str">
        <f>IF(G83="","",
IF(G$4="作業時間（hh:mm）",SUM(I83:AL83),
IF(
COUNTIFS(単価情報!C:C,F83,単価情報!B:B,"作業者",単価情報!K:K,"&gt;="&amp;G$1,単価情報!J:J,"&lt;="&amp;G$2)
+COUNTIFS(単価情報!C:C,F83,単価情報!B:B,"作業者",単価情報!K:K,"",単価情報!J:J,"&lt;="&amp;G$2)=0,
"単価設定なし",SUM(I83:AL83))))</f>
        <v/>
      </c>
      <c r="I83" s="34" t="str">
        <f>IFERROR(IF(I$7="","",
(
SUMIFS(IF($G$4="作業時間（hh:mm）",中間処理!$G:$G,中間処理!$I:$I),中間処理!$E:$E,I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83,中間処理!$B:$B,"予定",中間処理!$C:$C,"&gt;="&amp;$G$1,中間処理!$C:$C,"&lt;="&amp;$G$2,中間処理!$D:$D,IF($G$3="すべての作業","&lt;&gt;",$G$3)),0)
)
/IF($G$5="10aあたり",I$8*10,1)),"")</f>
        <v/>
      </c>
      <c r="J83" s="35" t="str">
        <f>IFERROR(IF(J$7="","",
(
SUMIFS(IF($G$4="作業時間（hh:mm）",中間処理!$G:$G,中間処理!$I:$I),中間処理!$E:$E,J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83,中間処理!$B:$B,"予定",中間処理!$C:$C,"&gt;="&amp;$G$1,中間処理!$C:$C,"&lt;="&amp;$G$2,中間処理!$D:$D,IF($G$3="すべての作業","&lt;&gt;",$G$3)),0)
)
/IF($G$5="10aあたり",J$8*10,1)),"")</f>
        <v/>
      </c>
      <c r="K83" s="35" t="str">
        <f>IFERROR(IF(K$7="","",
(
SUMIFS(IF($G$4="作業時間（hh:mm）",中間処理!$G:$G,中間処理!$I:$I),中間処理!$E:$E,K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83,中間処理!$B:$B,"予定",中間処理!$C:$C,"&gt;="&amp;$G$1,中間処理!$C:$C,"&lt;="&amp;$G$2,中間処理!$D:$D,IF($G$3="すべての作業","&lt;&gt;",$G$3)),0)
)
/IF($G$5="10aあたり",K$8*10,1)),"")</f>
        <v/>
      </c>
      <c r="L83" s="35" t="str">
        <f>IFERROR(IF(L$7="","",
(
SUMIFS(IF($G$4="作業時間（hh:mm）",中間処理!$G:$G,中間処理!$I:$I),中間処理!$E:$E,L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83,中間処理!$B:$B,"予定",中間処理!$C:$C,"&gt;="&amp;$G$1,中間処理!$C:$C,"&lt;="&amp;$G$2,中間処理!$D:$D,IF($G$3="すべての作業","&lt;&gt;",$G$3)),0)
)
/IF($G$5="10aあたり",L$8*10,1)),"")</f>
        <v/>
      </c>
      <c r="M83" s="35" t="str">
        <f>IFERROR(IF(M$7="","",
(
SUMIFS(IF($G$4="作業時間（hh:mm）",中間処理!$G:$G,中間処理!$I:$I),中間処理!$E:$E,M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83,中間処理!$B:$B,"予定",中間処理!$C:$C,"&gt;="&amp;$G$1,中間処理!$C:$C,"&lt;="&amp;$G$2,中間処理!$D:$D,IF($G$3="すべての作業","&lt;&gt;",$G$3)),0)
)
/IF($G$5="10aあたり",M$8*10,1)),"")</f>
        <v/>
      </c>
      <c r="N83" s="35" t="str">
        <f>IFERROR(IF(N$7="","",
(
SUMIFS(IF($G$4="作業時間（hh:mm）",中間処理!$G:$G,中間処理!$I:$I),中間処理!$E:$E,N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83,中間処理!$B:$B,"予定",中間処理!$C:$C,"&gt;="&amp;$G$1,中間処理!$C:$C,"&lt;="&amp;$G$2,中間処理!$D:$D,IF($G$3="すべての作業","&lt;&gt;",$G$3)),0)
)
/IF($G$5="10aあたり",N$8*10,1)),"")</f>
        <v/>
      </c>
      <c r="O83" s="35" t="str">
        <f>IFERROR(IF(O$7="","",
(
SUMIFS(IF($G$4="作業時間（hh:mm）",中間処理!$G:$G,中間処理!$I:$I),中間処理!$E:$E,O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83,中間処理!$B:$B,"予定",中間処理!$C:$C,"&gt;="&amp;$G$1,中間処理!$C:$C,"&lt;="&amp;$G$2,中間処理!$D:$D,IF($G$3="すべての作業","&lt;&gt;",$G$3)),0)
)
/IF($G$5="10aあたり",O$8*10,1)),"")</f>
        <v/>
      </c>
      <c r="P83" s="35" t="str">
        <f>IFERROR(IF(P$7="","",
(
SUMIFS(IF($G$4="作業時間（hh:mm）",中間処理!$G:$G,中間処理!$I:$I),中間処理!$E:$E,P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83,中間処理!$B:$B,"予定",中間処理!$C:$C,"&gt;="&amp;$G$1,中間処理!$C:$C,"&lt;="&amp;$G$2,中間処理!$D:$D,IF($G$3="すべての作業","&lt;&gt;",$G$3)),0)
)
/IF($G$5="10aあたり",P$8*10,1)),"")</f>
        <v/>
      </c>
      <c r="Q83" s="35" t="str">
        <f>IFERROR(IF(Q$7="","",
(
SUMIFS(IF($G$4="作業時間（hh:mm）",中間処理!$G:$G,中間処理!$I:$I),中間処理!$E:$E,Q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83,中間処理!$B:$B,"予定",中間処理!$C:$C,"&gt;="&amp;$G$1,中間処理!$C:$C,"&lt;="&amp;$G$2,中間処理!$D:$D,IF($G$3="すべての作業","&lt;&gt;",$G$3)),0)
)
/IF($G$5="10aあたり",Q$8*10,1)),"")</f>
        <v/>
      </c>
      <c r="R83" s="35" t="str">
        <f>IFERROR(IF(R$7="","",
(
SUMIFS(IF($G$4="作業時間（hh:mm）",中間処理!$G:$G,中間処理!$I:$I),中間処理!$E:$E,R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83,中間処理!$B:$B,"予定",中間処理!$C:$C,"&gt;="&amp;$G$1,中間処理!$C:$C,"&lt;="&amp;$G$2,中間処理!$D:$D,IF($G$3="すべての作業","&lt;&gt;",$G$3)),0)
)
/IF($G$5="10aあたり",R$8*10,1)),"")</f>
        <v/>
      </c>
      <c r="S83" s="35" t="str">
        <f>IFERROR(IF(S$7="","",
(
SUMIFS(IF($G$4="作業時間（hh:mm）",中間処理!$G:$G,中間処理!$I:$I),中間処理!$E:$E,S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83,中間処理!$B:$B,"予定",中間処理!$C:$C,"&gt;="&amp;$G$1,中間処理!$C:$C,"&lt;="&amp;$G$2,中間処理!$D:$D,IF($G$3="すべての作業","&lt;&gt;",$G$3)),0)
)
/IF($G$5="10aあたり",S$8*10,1)),"")</f>
        <v/>
      </c>
      <c r="T83" s="35" t="str">
        <f>IFERROR(IF(T$7="","",
(
SUMIFS(IF($G$4="作業時間（hh:mm）",中間処理!$G:$G,中間処理!$I:$I),中間処理!$E:$E,T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83,中間処理!$B:$B,"予定",中間処理!$C:$C,"&gt;="&amp;$G$1,中間処理!$C:$C,"&lt;="&amp;$G$2,中間処理!$D:$D,IF($G$3="すべての作業","&lt;&gt;",$G$3)),0)
)
/IF($G$5="10aあたり",T$8*10,1)),"")</f>
        <v/>
      </c>
      <c r="U83" s="35" t="str">
        <f>IFERROR(IF(U$7="","",
(
SUMIFS(IF($G$4="作業時間（hh:mm）",中間処理!$G:$G,中間処理!$I:$I),中間処理!$E:$E,U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83,中間処理!$B:$B,"予定",中間処理!$C:$C,"&gt;="&amp;$G$1,中間処理!$C:$C,"&lt;="&amp;$G$2,中間処理!$D:$D,IF($G$3="すべての作業","&lt;&gt;",$G$3)),0)
)
/IF($G$5="10aあたり",U$8*10,1)),"")</f>
        <v/>
      </c>
      <c r="V83" s="35" t="str">
        <f>IFERROR(IF(V$7="","",
(
SUMIFS(IF($G$4="作業時間（hh:mm）",中間処理!$G:$G,中間処理!$I:$I),中間処理!$E:$E,V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83,中間処理!$B:$B,"予定",中間処理!$C:$C,"&gt;="&amp;$G$1,中間処理!$C:$C,"&lt;="&amp;$G$2,中間処理!$D:$D,IF($G$3="すべての作業","&lt;&gt;",$G$3)),0)
)
/IF($G$5="10aあたり",V$8*10,1)),"")</f>
        <v/>
      </c>
      <c r="W83" s="35" t="str">
        <f>IFERROR(IF(W$7="","",
(
SUMIFS(IF($G$4="作業時間（hh:mm）",中間処理!$G:$G,中間処理!$I:$I),中間処理!$E:$E,W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83,中間処理!$B:$B,"予定",中間処理!$C:$C,"&gt;="&amp;$G$1,中間処理!$C:$C,"&lt;="&amp;$G$2,中間処理!$D:$D,IF($G$3="すべての作業","&lt;&gt;",$G$3)),0)
)
/IF($G$5="10aあたり",W$8*10,1)),"")</f>
        <v/>
      </c>
      <c r="X83" s="35" t="str">
        <f>IFERROR(IF(X$7="","",
(
SUMIFS(IF($G$4="作業時間（hh:mm）",中間処理!$G:$G,中間処理!$I:$I),中間処理!$E:$E,X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83,中間処理!$B:$B,"予定",中間処理!$C:$C,"&gt;="&amp;$G$1,中間処理!$C:$C,"&lt;="&amp;$G$2,中間処理!$D:$D,IF($G$3="すべての作業","&lt;&gt;",$G$3)),0)
)
/IF($G$5="10aあたり",X$8*10,1)),"")</f>
        <v/>
      </c>
      <c r="Y83" s="35" t="str">
        <f>IFERROR(IF(Y$7="","",
(
SUMIFS(IF($G$4="作業時間（hh:mm）",中間処理!$G:$G,中間処理!$I:$I),中間処理!$E:$E,Y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83,中間処理!$B:$B,"予定",中間処理!$C:$C,"&gt;="&amp;$G$1,中間処理!$C:$C,"&lt;="&amp;$G$2,中間処理!$D:$D,IF($G$3="すべての作業","&lt;&gt;",$G$3)),0)
)
/IF($G$5="10aあたり",Y$8*10,1)),"")</f>
        <v/>
      </c>
      <c r="Z83" s="35" t="str">
        <f>IFERROR(IF(Z$7="","",
(
SUMIFS(IF($G$4="作業時間（hh:mm）",中間処理!$G:$G,中間処理!$I:$I),中間処理!$E:$E,Z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83,中間処理!$B:$B,"予定",中間処理!$C:$C,"&gt;="&amp;$G$1,中間処理!$C:$C,"&lt;="&amp;$G$2,中間処理!$D:$D,IF($G$3="すべての作業","&lt;&gt;",$G$3)),0)
)
/IF($G$5="10aあたり",Z$8*10,1)),"")</f>
        <v/>
      </c>
      <c r="AA83" s="35" t="str">
        <f>IFERROR(IF(AA$7="","",
(
SUMIFS(IF($G$4="作業時間（hh:mm）",中間処理!$G:$G,中間処理!$I:$I),中間処理!$E:$E,AA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83,中間処理!$B:$B,"予定",中間処理!$C:$C,"&gt;="&amp;$G$1,中間処理!$C:$C,"&lt;="&amp;$G$2,中間処理!$D:$D,IF($G$3="すべての作業","&lt;&gt;",$G$3)),0)
)
/IF($G$5="10aあたり",AA$8*10,1)),"")</f>
        <v/>
      </c>
      <c r="AB83" s="35" t="str">
        <f>IFERROR(IF(AB$7="","",
(
SUMIFS(IF($G$4="作業時間（hh:mm）",中間処理!$G:$G,中間処理!$I:$I),中間処理!$E:$E,AB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83,中間処理!$B:$B,"予定",中間処理!$C:$C,"&gt;="&amp;$G$1,中間処理!$C:$C,"&lt;="&amp;$G$2,中間処理!$D:$D,IF($G$3="すべての作業","&lt;&gt;",$G$3)),0)
)
/IF($G$5="10aあたり",AB$8*10,1)),"")</f>
        <v/>
      </c>
      <c r="AC83" s="35" t="str">
        <f>IFERROR(IF(AC$7="","",
(
SUMIFS(IF($G$4="作業時間（hh:mm）",中間処理!$G:$G,中間処理!$I:$I),中間処理!$E:$E,AC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83,中間処理!$B:$B,"予定",中間処理!$C:$C,"&gt;="&amp;$G$1,中間処理!$C:$C,"&lt;="&amp;$G$2,中間処理!$D:$D,IF($G$3="すべての作業","&lt;&gt;",$G$3)),0)
)
/IF($G$5="10aあたり",AC$8*10,1)),"")</f>
        <v/>
      </c>
      <c r="AD83" s="35" t="str">
        <f>IFERROR(IF(AD$7="","",
(
SUMIFS(IF($G$4="作業時間（hh:mm）",中間処理!$G:$G,中間処理!$I:$I),中間処理!$E:$E,AD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83,中間処理!$B:$B,"予定",中間処理!$C:$C,"&gt;="&amp;$G$1,中間処理!$C:$C,"&lt;="&amp;$G$2,中間処理!$D:$D,IF($G$3="すべての作業","&lt;&gt;",$G$3)),0)
)
/IF($G$5="10aあたり",AD$8*10,1)),"")</f>
        <v/>
      </c>
      <c r="AE83" s="35" t="str">
        <f>IFERROR(IF(AE$7="","",
(
SUMIFS(IF($G$4="作業時間（hh:mm）",中間処理!$G:$G,中間処理!$I:$I),中間処理!$E:$E,AE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83,中間処理!$B:$B,"予定",中間処理!$C:$C,"&gt;="&amp;$G$1,中間処理!$C:$C,"&lt;="&amp;$G$2,中間処理!$D:$D,IF($G$3="すべての作業","&lt;&gt;",$G$3)),0)
)
/IF($G$5="10aあたり",AE$8*10,1)),"")</f>
        <v/>
      </c>
      <c r="AF83" s="35" t="str">
        <f>IFERROR(IF(AF$7="","",
(
SUMIFS(IF($G$4="作業時間（hh:mm）",中間処理!$G:$G,中間処理!$I:$I),中間処理!$E:$E,AF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83,中間処理!$B:$B,"予定",中間処理!$C:$C,"&gt;="&amp;$G$1,中間処理!$C:$C,"&lt;="&amp;$G$2,中間処理!$D:$D,IF($G$3="すべての作業","&lt;&gt;",$G$3)),0)
)
/IF($G$5="10aあたり",AF$8*10,1)),"")</f>
        <v/>
      </c>
      <c r="AG83" s="35" t="str">
        <f>IFERROR(IF(AG$7="","",
(
SUMIFS(IF($G$4="作業時間（hh:mm）",中間処理!$G:$G,中間処理!$I:$I),中間処理!$E:$E,AG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83,中間処理!$B:$B,"予定",中間処理!$C:$C,"&gt;="&amp;$G$1,中間処理!$C:$C,"&lt;="&amp;$G$2,中間処理!$D:$D,IF($G$3="すべての作業","&lt;&gt;",$G$3)),0)
)
/IF($G$5="10aあたり",AG$8*10,1)),"")</f>
        <v/>
      </c>
      <c r="AH83" s="35" t="str">
        <f>IFERROR(IF(AH$7="","",
(
SUMIFS(IF($G$4="作業時間（hh:mm）",中間処理!$G:$G,中間処理!$I:$I),中間処理!$E:$E,AH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83,中間処理!$B:$B,"予定",中間処理!$C:$C,"&gt;="&amp;$G$1,中間処理!$C:$C,"&lt;="&amp;$G$2,中間処理!$D:$D,IF($G$3="すべての作業","&lt;&gt;",$G$3)),0)
)
/IF($G$5="10aあたり",AH$8*10,1)),"")</f>
        <v/>
      </c>
      <c r="AI83" s="35" t="str">
        <f>IFERROR(IF(AI$7="","",
(
SUMIFS(IF($G$4="作業時間（hh:mm）",中間処理!$G:$G,中間処理!$I:$I),中間処理!$E:$E,AI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83,中間処理!$B:$B,"予定",中間処理!$C:$C,"&gt;="&amp;$G$1,中間処理!$C:$C,"&lt;="&amp;$G$2,中間処理!$D:$D,IF($G$3="すべての作業","&lt;&gt;",$G$3)),0)
)
/IF($G$5="10aあたり",AI$8*10,1)),"")</f>
        <v/>
      </c>
      <c r="AJ83" s="35" t="str">
        <f>IFERROR(IF(AJ$7="","",
(
SUMIFS(IF($G$4="作業時間（hh:mm）",中間処理!$G:$G,中間処理!$I:$I),中間処理!$E:$E,AJ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83,中間処理!$B:$B,"予定",中間処理!$C:$C,"&gt;="&amp;$G$1,中間処理!$C:$C,"&lt;="&amp;$G$2,中間処理!$D:$D,IF($G$3="すべての作業","&lt;&gt;",$G$3)),0)
)
/IF($G$5="10aあたり",AJ$8*10,1)),"")</f>
        <v/>
      </c>
      <c r="AK83" s="35" t="str">
        <f>IFERROR(IF(AK$7="","",
(
SUMIFS(IF($G$4="作業時間（hh:mm）",中間処理!$G:$G,中間処理!$I:$I),中間処理!$E:$E,AK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83,中間処理!$B:$B,"予定",中間処理!$C:$C,"&gt;="&amp;$G$1,中間処理!$C:$C,"&lt;="&amp;$G$2,中間処理!$D:$D,IF($G$3="すべての作業","&lt;&gt;",$G$3)),0)
)
/IF($G$5="10aあたり",AK$8*10,1)),"")</f>
        <v/>
      </c>
      <c r="AL83" s="35" t="str">
        <f>IFERROR(IF(AL$7="","",
(
SUMIFS(IF($G$4="作業時間（hh:mm）",中間処理!$G:$G,中間処理!$I:$I),中間処理!$E:$E,AL$7,中間処理!$F:$F,$F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83,中間処理!$B:$B,"予定",中間処理!$C:$C,"&gt;="&amp;$G$1,中間処理!$C:$C,"&lt;="&amp;$G$2,中間処理!$D:$D,IF($G$3="すべての作業","&lt;&gt;",$G$3)),0)
)
/IF($G$5="10aあたり",AL$8*10,1)),"")</f>
        <v/>
      </c>
    </row>
    <row r="84" spans="7:38">
      <c r="G84" s="13"/>
      <c r="H84" s="22" t="str">
        <f>IF(G84="","",
IF(G$4="作業時間（hh:mm）",SUM(I84:AL84),
IF(
COUNTIFS(単価情報!C:C,F84,単価情報!B:B,"作業者",単価情報!K:K,"&gt;="&amp;G$1,単価情報!J:J,"&lt;="&amp;G$2)
+COUNTIFS(単価情報!C:C,F84,単価情報!B:B,"作業者",単価情報!K:K,"",単価情報!J:J,"&lt;="&amp;G$2)=0,
"単価設定なし",SUM(I84:AL84))))</f>
        <v/>
      </c>
      <c r="I84" s="34" t="str">
        <f>IFERROR(IF(I$7="","",
(
SUMIFS(IF($G$4="作業時間（hh:mm）",中間処理!$G:$G,中間処理!$I:$I),中間処理!$E:$E,I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84,中間処理!$B:$B,"予定",中間処理!$C:$C,"&gt;="&amp;$G$1,中間処理!$C:$C,"&lt;="&amp;$G$2,中間処理!$D:$D,IF($G$3="すべての作業","&lt;&gt;",$G$3)),0)
)
/IF($G$5="10aあたり",I$8*10,1)),"")</f>
        <v/>
      </c>
      <c r="J84" s="35" t="str">
        <f>IFERROR(IF(J$7="","",
(
SUMIFS(IF($G$4="作業時間（hh:mm）",中間処理!$G:$G,中間処理!$I:$I),中間処理!$E:$E,J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84,中間処理!$B:$B,"予定",中間処理!$C:$C,"&gt;="&amp;$G$1,中間処理!$C:$C,"&lt;="&amp;$G$2,中間処理!$D:$D,IF($G$3="すべての作業","&lt;&gt;",$G$3)),0)
)
/IF($G$5="10aあたり",J$8*10,1)),"")</f>
        <v/>
      </c>
      <c r="K84" s="35" t="str">
        <f>IFERROR(IF(K$7="","",
(
SUMIFS(IF($G$4="作業時間（hh:mm）",中間処理!$G:$G,中間処理!$I:$I),中間処理!$E:$E,K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84,中間処理!$B:$B,"予定",中間処理!$C:$C,"&gt;="&amp;$G$1,中間処理!$C:$C,"&lt;="&amp;$G$2,中間処理!$D:$D,IF($G$3="すべての作業","&lt;&gt;",$G$3)),0)
)
/IF($G$5="10aあたり",K$8*10,1)),"")</f>
        <v/>
      </c>
      <c r="L84" s="35" t="str">
        <f>IFERROR(IF(L$7="","",
(
SUMIFS(IF($G$4="作業時間（hh:mm）",中間処理!$G:$G,中間処理!$I:$I),中間処理!$E:$E,L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84,中間処理!$B:$B,"予定",中間処理!$C:$C,"&gt;="&amp;$G$1,中間処理!$C:$C,"&lt;="&amp;$G$2,中間処理!$D:$D,IF($G$3="すべての作業","&lt;&gt;",$G$3)),0)
)
/IF($G$5="10aあたり",L$8*10,1)),"")</f>
        <v/>
      </c>
      <c r="M84" s="35" t="str">
        <f>IFERROR(IF(M$7="","",
(
SUMIFS(IF($G$4="作業時間（hh:mm）",中間処理!$G:$G,中間処理!$I:$I),中間処理!$E:$E,M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84,中間処理!$B:$B,"予定",中間処理!$C:$C,"&gt;="&amp;$G$1,中間処理!$C:$C,"&lt;="&amp;$G$2,中間処理!$D:$D,IF($G$3="すべての作業","&lt;&gt;",$G$3)),0)
)
/IF($G$5="10aあたり",M$8*10,1)),"")</f>
        <v/>
      </c>
      <c r="N84" s="35" t="str">
        <f>IFERROR(IF(N$7="","",
(
SUMIFS(IF($G$4="作業時間（hh:mm）",中間処理!$G:$G,中間処理!$I:$I),中間処理!$E:$E,N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84,中間処理!$B:$B,"予定",中間処理!$C:$C,"&gt;="&amp;$G$1,中間処理!$C:$C,"&lt;="&amp;$G$2,中間処理!$D:$D,IF($G$3="すべての作業","&lt;&gt;",$G$3)),0)
)
/IF($G$5="10aあたり",N$8*10,1)),"")</f>
        <v/>
      </c>
      <c r="O84" s="35" t="str">
        <f>IFERROR(IF(O$7="","",
(
SUMIFS(IF($G$4="作業時間（hh:mm）",中間処理!$G:$G,中間処理!$I:$I),中間処理!$E:$E,O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84,中間処理!$B:$B,"予定",中間処理!$C:$C,"&gt;="&amp;$G$1,中間処理!$C:$C,"&lt;="&amp;$G$2,中間処理!$D:$D,IF($G$3="すべての作業","&lt;&gt;",$G$3)),0)
)
/IF($G$5="10aあたり",O$8*10,1)),"")</f>
        <v/>
      </c>
      <c r="P84" s="35" t="str">
        <f>IFERROR(IF(P$7="","",
(
SUMIFS(IF($G$4="作業時間（hh:mm）",中間処理!$G:$G,中間処理!$I:$I),中間処理!$E:$E,P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84,中間処理!$B:$B,"予定",中間処理!$C:$C,"&gt;="&amp;$G$1,中間処理!$C:$C,"&lt;="&amp;$G$2,中間処理!$D:$D,IF($G$3="すべての作業","&lt;&gt;",$G$3)),0)
)
/IF($G$5="10aあたり",P$8*10,1)),"")</f>
        <v/>
      </c>
      <c r="Q84" s="35" t="str">
        <f>IFERROR(IF(Q$7="","",
(
SUMIFS(IF($G$4="作業時間（hh:mm）",中間処理!$G:$G,中間処理!$I:$I),中間処理!$E:$E,Q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84,中間処理!$B:$B,"予定",中間処理!$C:$C,"&gt;="&amp;$G$1,中間処理!$C:$C,"&lt;="&amp;$G$2,中間処理!$D:$D,IF($G$3="すべての作業","&lt;&gt;",$G$3)),0)
)
/IF($G$5="10aあたり",Q$8*10,1)),"")</f>
        <v/>
      </c>
      <c r="R84" s="35" t="str">
        <f>IFERROR(IF(R$7="","",
(
SUMIFS(IF($G$4="作業時間（hh:mm）",中間処理!$G:$G,中間処理!$I:$I),中間処理!$E:$E,R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84,中間処理!$B:$B,"予定",中間処理!$C:$C,"&gt;="&amp;$G$1,中間処理!$C:$C,"&lt;="&amp;$G$2,中間処理!$D:$D,IF($G$3="すべての作業","&lt;&gt;",$G$3)),0)
)
/IF($G$5="10aあたり",R$8*10,1)),"")</f>
        <v/>
      </c>
      <c r="S84" s="35" t="str">
        <f>IFERROR(IF(S$7="","",
(
SUMIFS(IF($G$4="作業時間（hh:mm）",中間処理!$G:$G,中間処理!$I:$I),中間処理!$E:$E,S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84,中間処理!$B:$B,"予定",中間処理!$C:$C,"&gt;="&amp;$G$1,中間処理!$C:$C,"&lt;="&amp;$G$2,中間処理!$D:$D,IF($G$3="すべての作業","&lt;&gt;",$G$3)),0)
)
/IF($G$5="10aあたり",S$8*10,1)),"")</f>
        <v/>
      </c>
      <c r="T84" s="35" t="str">
        <f>IFERROR(IF(T$7="","",
(
SUMIFS(IF($G$4="作業時間（hh:mm）",中間処理!$G:$G,中間処理!$I:$I),中間処理!$E:$E,T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84,中間処理!$B:$B,"予定",中間処理!$C:$C,"&gt;="&amp;$G$1,中間処理!$C:$C,"&lt;="&amp;$G$2,中間処理!$D:$D,IF($G$3="すべての作業","&lt;&gt;",$G$3)),0)
)
/IF($G$5="10aあたり",T$8*10,1)),"")</f>
        <v/>
      </c>
      <c r="U84" s="35" t="str">
        <f>IFERROR(IF(U$7="","",
(
SUMIFS(IF($G$4="作業時間（hh:mm）",中間処理!$G:$G,中間処理!$I:$I),中間処理!$E:$E,U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84,中間処理!$B:$B,"予定",中間処理!$C:$C,"&gt;="&amp;$G$1,中間処理!$C:$C,"&lt;="&amp;$G$2,中間処理!$D:$D,IF($G$3="すべての作業","&lt;&gt;",$G$3)),0)
)
/IF($G$5="10aあたり",U$8*10,1)),"")</f>
        <v/>
      </c>
      <c r="V84" s="35" t="str">
        <f>IFERROR(IF(V$7="","",
(
SUMIFS(IF($G$4="作業時間（hh:mm）",中間処理!$G:$G,中間処理!$I:$I),中間処理!$E:$E,V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84,中間処理!$B:$B,"予定",中間処理!$C:$C,"&gt;="&amp;$G$1,中間処理!$C:$C,"&lt;="&amp;$G$2,中間処理!$D:$D,IF($G$3="すべての作業","&lt;&gt;",$G$3)),0)
)
/IF($G$5="10aあたり",V$8*10,1)),"")</f>
        <v/>
      </c>
      <c r="W84" s="35" t="str">
        <f>IFERROR(IF(W$7="","",
(
SUMIFS(IF($G$4="作業時間（hh:mm）",中間処理!$G:$G,中間処理!$I:$I),中間処理!$E:$E,W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84,中間処理!$B:$B,"予定",中間処理!$C:$C,"&gt;="&amp;$G$1,中間処理!$C:$C,"&lt;="&amp;$G$2,中間処理!$D:$D,IF($G$3="すべての作業","&lt;&gt;",$G$3)),0)
)
/IF($G$5="10aあたり",W$8*10,1)),"")</f>
        <v/>
      </c>
      <c r="X84" s="35" t="str">
        <f>IFERROR(IF(X$7="","",
(
SUMIFS(IF($G$4="作業時間（hh:mm）",中間処理!$G:$G,中間処理!$I:$I),中間処理!$E:$E,X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84,中間処理!$B:$B,"予定",中間処理!$C:$C,"&gt;="&amp;$G$1,中間処理!$C:$C,"&lt;="&amp;$G$2,中間処理!$D:$D,IF($G$3="すべての作業","&lt;&gt;",$G$3)),0)
)
/IF($G$5="10aあたり",X$8*10,1)),"")</f>
        <v/>
      </c>
      <c r="Y84" s="35" t="str">
        <f>IFERROR(IF(Y$7="","",
(
SUMIFS(IF($G$4="作業時間（hh:mm）",中間処理!$G:$G,中間処理!$I:$I),中間処理!$E:$E,Y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84,中間処理!$B:$B,"予定",中間処理!$C:$C,"&gt;="&amp;$G$1,中間処理!$C:$C,"&lt;="&amp;$G$2,中間処理!$D:$D,IF($G$3="すべての作業","&lt;&gt;",$G$3)),0)
)
/IF($G$5="10aあたり",Y$8*10,1)),"")</f>
        <v/>
      </c>
      <c r="Z84" s="35" t="str">
        <f>IFERROR(IF(Z$7="","",
(
SUMIFS(IF($G$4="作業時間（hh:mm）",中間処理!$G:$G,中間処理!$I:$I),中間処理!$E:$E,Z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84,中間処理!$B:$B,"予定",中間処理!$C:$C,"&gt;="&amp;$G$1,中間処理!$C:$C,"&lt;="&amp;$G$2,中間処理!$D:$D,IF($G$3="すべての作業","&lt;&gt;",$G$3)),0)
)
/IF($G$5="10aあたり",Z$8*10,1)),"")</f>
        <v/>
      </c>
      <c r="AA84" s="35" t="str">
        <f>IFERROR(IF(AA$7="","",
(
SUMIFS(IF($G$4="作業時間（hh:mm）",中間処理!$G:$G,中間処理!$I:$I),中間処理!$E:$E,AA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84,中間処理!$B:$B,"予定",中間処理!$C:$C,"&gt;="&amp;$G$1,中間処理!$C:$C,"&lt;="&amp;$G$2,中間処理!$D:$D,IF($G$3="すべての作業","&lt;&gt;",$G$3)),0)
)
/IF($G$5="10aあたり",AA$8*10,1)),"")</f>
        <v/>
      </c>
      <c r="AB84" s="35" t="str">
        <f>IFERROR(IF(AB$7="","",
(
SUMIFS(IF($G$4="作業時間（hh:mm）",中間処理!$G:$G,中間処理!$I:$I),中間処理!$E:$E,AB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84,中間処理!$B:$B,"予定",中間処理!$C:$C,"&gt;="&amp;$G$1,中間処理!$C:$C,"&lt;="&amp;$G$2,中間処理!$D:$D,IF($G$3="すべての作業","&lt;&gt;",$G$3)),0)
)
/IF($G$5="10aあたり",AB$8*10,1)),"")</f>
        <v/>
      </c>
      <c r="AC84" s="35" t="str">
        <f>IFERROR(IF(AC$7="","",
(
SUMIFS(IF($G$4="作業時間（hh:mm）",中間処理!$G:$G,中間処理!$I:$I),中間処理!$E:$E,AC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84,中間処理!$B:$B,"予定",中間処理!$C:$C,"&gt;="&amp;$G$1,中間処理!$C:$C,"&lt;="&amp;$G$2,中間処理!$D:$D,IF($G$3="すべての作業","&lt;&gt;",$G$3)),0)
)
/IF($G$5="10aあたり",AC$8*10,1)),"")</f>
        <v/>
      </c>
      <c r="AD84" s="35" t="str">
        <f>IFERROR(IF(AD$7="","",
(
SUMIFS(IF($G$4="作業時間（hh:mm）",中間処理!$G:$G,中間処理!$I:$I),中間処理!$E:$E,AD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84,中間処理!$B:$B,"予定",中間処理!$C:$C,"&gt;="&amp;$G$1,中間処理!$C:$C,"&lt;="&amp;$G$2,中間処理!$D:$D,IF($G$3="すべての作業","&lt;&gt;",$G$3)),0)
)
/IF($G$5="10aあたり",AD$8*10,1)),"")</f>
        <v/>
      </c>
      <c r="AE84" s="35" t="str">
        <f>IFERROR(IF(AE$7="","",
(
SUMIFS(IF($G$4="作業時間（hh:mm）",中間処理!$G:$G,中間処理!$I:$I),中間処理!$E:$E,AE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84,中間処理!$B:$B,"予定",中間処理!$C:$C,"&gt;="&amp;$G$1,中間処理!$C:$C,"&lt;="&amp;$G$2,中間処理!$D:$D,IF($G$3="すべての作業","&lt;&gt;",$G$3)),0)
)
/IF($G$5="10aあたり",AE$8*10,1)),"")</f>
        <v/>
      </c>
      <c r="AF84" s="35" t="str">
        <f>IFERROR(IF(AF$7="","",
(
SUMIFS(IF($G$4="作業時間（hh:mm）",中間処理!$G:$G,中間処理!$I:$I),中間処理!$E:$E,AF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84,中間処理!$B:$B,"予定",中間処理!$C:$C,"&gt;="&amp;$G$1,中間処理!$C:$C,"&lt;="&amp;$G$2,中間処理!$D:$D,IF($G$3="すべての作業","&lt;&gt;",$G$3)),0)
)
/IF($G$5="10aあたり",AF$8*10,1)),"")</f>
        <v/>
      </c>
      <c r="AG84" s="35" t="str">
        <f>IFERROR(IF(AG$7="","",
(
SUMIFS(IF($G$4="作業時間（hh:mm）",中間処理!$G:$G,中間処理!$I:$I),中間処理!$E:$E,AG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84,中間処理!$B:$B,"予定",中間処理!$C:$C,"&gt;="&amp;$G$1,中間処理!$C:$C,"&lt;="&amp;$G$2,中間処理!$D:$D,IF($G$3="すべての作業","&lt;&gt;",$G$3)),0)
)
/IF($G$5="10aあたり",AG$8*10,1)),"")</f>
        <v/>
      </c>
      <c r="AH84" s="35" t="str">
        <f>IFERROR(IF(AH$7="","",
(
SUMIFS(IF($G$4="作業時間（hh:mm）",中間処理!$G:$G,中間処理!$I:$I),中間処理!$E:$E,AH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84,中間処理!$B:$B,"予定",中間処理!$C:$C,"&gt;="&amp;$G$1,中間処理!$C:$C,"&lt;="&amp;$G$2,中間処理!$D:$D,IF($G$3="すべての作業","&lt;&gt;",$G$3)),0)
)
/IF($G$5="10aあたり",AH$8*10,1)),"")</f>
        <v/>
      </c>
      <c r="AI84" s="35" t="str">
        <f>IFERROR(IF(AI$7="","",
(
SUMIFS(IF($G$4="作業時間（hh:mm）",中間処理!$G:$G,中間処理!$I:$I),中間処理!$E:$E,AI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84,中間処理!$B:$B,"予定",中間処理!$C:$C,"&gt;="&amp;$G$1,中間処理!$C:$C,"&lt;="&amp;$G$2,中間処理!$D:$D,IF($G$3="すべての作業","&lt;&gt;",$G$3)),0)
)
/IF($G$5="10aあたり",AI$8*10,1)),"")</f>
        <v/>
      </c>
      <c r="AJ84" s="35" t="str">
        <f>IFERROR(IF(AJ$7="","",
(
SUMIFS(IF($G$4="作業時間（hh:mm）",中間処理!$G:$G,中間処理!$I:$I),中間処理!$E:$E,AJ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84,中間処理!$B:$B,"予定",中間処理!$C:$C,"&gt;="&amp;$G$1,中間処理!$C:$C,"&lt;="&amp;$G$2,中間処理!$D:$D,IF($G$3="すべての作業","&lt;&gt;",$G$3)),0)
)
/IF($G$5="10aあたり",AJ$8*10,1)),"")</f>
        <v/>
      </c>
      <c r="AK84" s="35" t="str">
        <f>IFERROR(IF(AK$7="","",
(
SUMIFS(IF($G$4="作業時間（hh:mm）",中間処理!$G:$G,中間処理!$I:$I),中間処理!$E:$E,AK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84,中間処理!$B:$B,"予定",中間処理!$C:$C,"&gt;="&amp;$G$1,中間処理!$C:$C,"&lt;="&amp;$G$2,中間処理!$D:$D,IF($G$3="すべての作業","&lt;&gt;",$G$3)),0)
)
/IF($G$5="10aあたり",AK$8*10,1)),"")</f>
        <v/>
      </c>
      <c r="AL84" s="35" t="str">
        <f>IFERROR(IF(AL$7="","",
(
SUMIFS(IF($G$4="作業時間（hh:mm）",中間処理!$G:$G,中間処理!$I:$I),中間処理!$E:$E,AL$7,中間処理!$F:$F,$F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84,中間処理!$B:$B,"予定",中間処理!$C:$C,"&gt;="&amp;$G$1,中間処理!$C:$C,"&lt;="&amp;$G$2,中間処理!$D:$D,IF($G$3="すべての作業","&lt;&gt;",$G$3)),0)
)
/IF($G$5="10aあたり",AL$8*10,1)),"")</f>
        <v/>
      </c>
    </row>
    <row r="85" spans="7:38">
      <c r="G85" s="13"/>
      <c r="H85" s="22" t="str">
        <f>IF(G85="","",
IF(G$4="作業時間（hh:mm）",SUM(I85:AL85),
IF(
COUNTIFS(単価情報!C:C,F85,単価情報!B:B,"作業者",単価情報!K:K,"&gt;="&amp;G$1,単価情報!J:J,"&lt;="&amp;G$2)
+COUNTIFS(単価情報!C:C,F85,単価情報!B:B,"作業者",単価情報!K:K,"",単価情報!J:J,"&lt;="&amp;G$2)=0,
"単価設定なし",SUM(I85:AL85))))</f>
        <v/>
      </c>
      <c r="I85" s="34" t="str">
        <f>IFERROR(IF(I$7="","",
(
SUMIFS(IF($G$4="作業時間（hh:mm）",中間処理!$G:$G,中間処理!$I:$I),中間処理!$E:$E,I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85,中間処理!$B:$B,"予定",中間処理!$C:$C,"&gt;="&amp;$G$1,中間処理!$C:$C,"&lt;="&amp;$G$2,中間処理!$D:$D,IF($G$3="すべての作業","&lt;&gt;",$G$3)),0)
)
/IF($G$5="10aあたり",I$8*10,1)),"")</f>
        <v/>
      </c>
      <c r="J85" s="35" t="str">
        <f>IFERROR(IF(J$7="","",
(
SUMIFS(IF($G$4="作業時間（hh:mm）",中間処理!$G:$G,中間処理!$I:$I),中間処理!$E:$E,J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85,中間処理!$B:$B,"予定",中間処理!$C:$C,"&gt;="&amp;$G$1,中間処理!$C:$C,"&lt;="&amp;$G$2,中間処理!$D:$D,IF($G$3="すべての作業","&lt;&gt;",$G$3)),0)
)
/IF($G$5="10aあたり",J$8*10,1)),"")</f>
        <v/>
      </c>
      <c r="K85" s="35" t="str">
        <f>IFERROR(IF(K$7="","",
(
SUMIFS(IF($G$4="作業時間（hh:mm）",中間処理!$G:$G,中間処理!$I:$I),中間処理!$E:$E,K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85,中間処理!$B:$B,"予定",中間処理!$C:$C,"&gt;="&amp;$G$1,中間処理!$C:$C,"&lt;="&amp;$G$2,中間処理!$D:$D,IF($G$3="すべての作業","&lt;&gt;",$G$3)),0)
)
/IF($G$5="10aあたり",K$8*10,1)),"")</f>
        <v/>
      </c>
      <c r="L85" s="35" t="str">
        <f>IFERROR(IF(L$7="","",
(
SUMIFS(IF($G$4="作業時間（hh:mm）",中間処理!$G:$G,中間処理!$I:$I),中間処理!$E:$E,L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85,中間処理!$B:$B,"予定",中間処理!$C:$C,"&gt;="&amp;$G$1,中間処理!$C:$C,"&lt;="&amp;$G$2,中間処理!$D:$D,IF($G$3="すべての作業","&lt;&gt;",$G$3)),0)
)
/IF($G$5="10aあたり",L$8*10,1)),"")</f>
        <v/>
      </c>
      <c r="M85" s="35" t="str">
        <f>IFERROR(IF(M$7="","",
(
SUMIFS(IF($G$4="作業時間（hh:mm）",中間処理!$G:$G,中間処理!$I:$I),中間処理!$E:$E,M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85,中間処理!$B:$B,"予定",中間処理!$C:$C,"&gt;="&amp;$G$1,中間処理!$C:$C,"&lt;="&amp;$G$2,中間処理!$D:$D,IF($G$3="すべての作業","&lt;&gt;",$G$3)),0)
)
/IF($G$5="10aあたり",M$8*10,1)),"")</f>
        <v/>
      </c>
      <c r="N85" s="35" t="str">
        <f>IFERROR(IF(N$7="","",
(
SUMIFS(IF($G$4="作業時間（hh:mm）",中間処理!$G:$G,中間処理!$I:$I),中間処理!$E:$E,N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85,中間処理!$B:$B,"予定",中間処理!$C:$C,"&gt;="&amp;$G$1,中間処理!$C:$C,"&lt;="&amp;$G$2,中間処理!$D:$D,IF($G$3="すべての作業","&lt;&gt;",$G$3)),0)
)
/IF($G$5="10aあたり",N$8*10,1)),"")</f>
        <v/>
      </c>
      <c r="O85" s="35" t="str">
        <f>IFERROR(IF(O$7="","",
(
SUMIFS(IF($G$4="作業時間（hh:mm）",中間処理!$G:$G,中間処理!$I:$I),中間処理!$E:$E,O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85,中間処理!$B:$B,"予定",中間処理!$C:$C,"&gt;="&amp;$G$1,中間処理!$C:$C,"&lt;="&amp;$G$2,中間処理!$D:$D,IF($G$3="すべての作業","&lt;&gt;",$G$3)),0)
)
/IF($G$5="10aあたり",O$8*10,1)),"")</f>
        <v/>
      </c>
      <c r="P85" s="35" t="str">
        <f>IFERROR(IF(P$7="","",
(
SUMIFS(IF($G$4="作業時間（hh:mm）",中間処理!$G:$G,中間処理!$I:$I),中間処理!$E:$E,P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85,中間処理!$B:$B,"予定",中間処理!$C:$C,"&gt;="&amp;$G$1,中間処理!$C:$C,"&lt;="&amp;$G$2,中間処理!$D:$D,IF($G$3="すべての作業","&lt;&gt;",$G$3)),0)
)
/IF($G$5="10aあたり",P$8*10,1)),"")</f>
        <v/>
      </c>
      <c r="Q85" s="35" t="str">
        <f>IFERROR(IF(Q$7="","",
(
SUMIFS(IF($G$4="作業時間（hh:mm）",中間処理!$G:$G,中間処理!$I:$I),中間処理!$E:$E,Q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85,中間処理!$B:$B,"予定",中間処理!$C:$C,"&gt;="&amp;$G$1,中間処理!$C:$C,"&lt;="&amp;$G$2,中間処理!$D:$D,IF($G$3="すべての作業","&lt;&gt;",$G$3)),0)
)
/IF($G$5="10aあたり",Q$8*10,1)),"")</f>
        <v/>
      </c>
      <c r="R85" s="35" t="str">
        <f>IFERROR(IF(R$7="","",
(
SUMIFS(IF($G$4="作業時間（hh:mm）",中間処理!$G:$G,中間処理!$I:$I),中間処理!$E:$E,R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85,中間処理!$B:$B,"予定",中間処理!$C:$C,"&gt;="&amp;$G$1,中間処理!$C:$C,"&lt;="&amp;$G$2,中間処理!$D:$D,IF($G$3="すべての作業","&lt;&gt;",$G$3)),0)
)
/IF($G$5="10aあたり",R$8*10,1)),"")</f>
        <v/>
      </c>
      <c r="S85" s="35" t="str">
        <f>IFERROR(IF(S$7="","",
(
SUMIFS(IF($G$4="作業時間（hh:mm）",中間処理!$G:$G,中間処理!$I:$I),中間処理!$E:$E,S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85,中間処理!$B:$B,"予定",中間処理!$C:$C,"&gt;="&amp;$G$1,中間処理!$C:$C,"&lt;="&amp;$G$2,中間処理!$D:$D,IF($G$3="すべての作業","&lt;&gt;",$G$3)),0)
)
/IF($G$5="10aあたり",S$8*10,1)),"")</f>
        <v/>
      </c>
      <c r="T85" s="35" t="str">
        <f>IFERROR(IF(T$7="","",
(
SUMIFS(IF($G$4="作業時間（hh:mm）",中間処理!$G:$G,中間処理!$I:$I),中間処理!$E:$E,T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85,中間処理!$B:$B,"予定",中間処理!$C:$C,"&gt;="&amp;$G$1,中間処理!$C:$C,"&lt;="&amp;$G$2,中間処理!$D:$D,IF($G$3="すべての作業","&lt;&gt;",$G$3)),0)
)
/IF($G$5="10aあたり",T$8*10,1)),"")</f>
        <v/>
      </c>
      <c r="U85" s="35" t="str">
        <f>IFERROR(IF(U$7="","",
(
SUMIFS(IF($G$4="作業時間（hh:mm）",中間処理!$G:$G,中間処理!$I:$I),中間処理!$E:$E,U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85,中間処理!$B:$B,"予定",中間処理!$C:$C,"&gt;="&amp;$G$1,中間処理!$C:$C,"&lt;="&amp;$G$2,中間処理!$D:$D,IF($G$3="すべての作業","&lt;&gt;",$G$3)),0)
)
/IF($G$5="10aあたり",U$8*10,1)),"")</f>
        <v/>
      </c>
      <c r="V85" s="35" t="str">
        <f>IFERROR(IF(V$7="","",
(
SUMIFS(IF($G$4="作業時間（hh:mm）",中間処理!$G:$G,中間処理!$I:$I),中間処理!$E:$E,V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85,中間処理!$B:$B,"予定",中間処理!$C:$C,"&gt;="&amp;$G$1,中間処理!$C:$C,"&lt;="&amp;$G$2,中間処理!$D:$D,IF($G$3="すべての作業","&lt;&gt;",$G$3)),0)
)
/IF($G$5="10aあたり",V$8*10,1)),"")</f>
        <v/>
      </c>
      <c r="W85" s="35" t="str">
        <f>IFERROR(IF(W$7="","",
(
SUMIFS(IF($G$4="作業時間（hh:mm）",中間処理!$G:$G,中間処理!$I:$I),中間処理!$E:$E,W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85,中間処理!$B:$B,"予定",中間処理!$C:$C,"&gt;="&amp;$G$1,中間処理!$C:$C,"&lt;="&amp;$G$2,中間処理!$D:$D,IF($G$3="すべての作業","&lt;&gt;",$G$3)),0)
)
/IF($G$5="10aあたり",W$8*10,1)),"")</f>
        <v/>
      </c>
      <c r="X85" s="35" t="str">
        <f>IFERROR(IF(X$7="","",
(
SUMIFS(IF($G$4="作業時間（hh:mm）",中間処理!$G:$G,中間処理!$I:$I),中間処理!$E:$E,X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85,中間処理!$B:$B,"予定",中間処理!$C:$C,"&gt;="&amp;$G$1,中間処理!$C:$C,"&lt;="&amp;$G$2,中間処理!$D:$D,IF($G$3="すべての作業","&lt;&gt;",$G$3)),0)
)
/IF($G$5="10aあたり",X$8*10,1)),"")</f>
        <v/>
      </c>
      <c r="Y85" s="35" t="str">
        <f>IFERROR(IF(Y$7="","",
(
SUMIFS(IF($G$4="作業時間（hh:mm）",中間処理!$G:$G,中間処理!$I:$I),中間処理!$E:$E,Y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85,中間処理!$B:$B,"予定",中間処理!$C:$C,"&gt;="&amp;$G$1,中間処理!$C:$C,"&lt;="&amp;$G$2,中間処理!$D:$D,IF($G$3="すべての作業","&lt;&gt;",$G$3)),0)
)
/IF($G$5="10aあたり",Y$8*10,1)),"")</f>
        <v/>
      </c>
      <c r="Z85" s="35" t="str">
        <f>IFERROR(IF(Z$7="","",
(
SUMIFS(IF($G$4="作業時間（hh:mm）",中間処理!$G:$G,中間処理!$I:$I),中間処理!$E:$E,Z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85,中間処理!$B:$B,"予定",中間処理!$C:$C,"&gt;="&amp;$G$1,中間処理!$C:$C,"&lt;="&amp;$G$2,中間処理!$D:$D,IF($G$3="すべての作業","&lt;&gt;",$G$3)),0)
)
/IF($G$5="10aあたり",Z$8*10,1)),"")</f>
        <v/>
      </c>
      <c r="AA85" s="35" t="str">
        <f>IFERROR(IF(AA$7="","",
(
SUMIFS(IF($G$4="作業時間（hh:mm）",中間処理!$G:$G,中間処理!$I:$I),中間処理!$E:$E,AA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85,中間処理!$B:$B,"予定",中間処理!$C:$C,"&gt;="&amp;$G$1,中間処理!$C:$C,"&lt;="&amp;$G$2,中間処理!$D:$D,IF($G$3="すべての作業","&lt;&gt;",$G$3)),0)
)
/IF($G$5="10aあたり",AA$8*10,1)),"")</f>
        <v/>
      </c>
      <c r="AB85" s="35" t="str">
        <f>IFERROR(IF(AB$7="","",
(
SUMIFS(IF($G$4="作業時間（hh:mm）",中間処理!$G:$G,中間処理!$I:$I),中間処理!$E:$E,AB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85,中間処理!$B:$B,"予定",中間処理!$C:$C,"&gt;="&amp;$G$1,中間処理!$C:$C,"&lt;="&amp;$G$2,中間処理!$D:$D,IF($G$3="すべての作業","&lt;&gt;",$G$3)),0)
)
/IF($G$5="10aあたり",AB$8*10,1)),"")</f>
        <v/>
      </c>
      <c r="AC85" s="35" t="str">
        <f>IFERROR(IF(AC$7="","",
(
SUMIFS(IF($G$4="作業時間（hh:mm）",中間処理!$G:$G,中間処理!$I:$I),中間処理!$E:$E,AC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85,中間処理!$B:$B,"予定",中間処理!$C:$C,"&gt;="&amp;$G$1,中間処理!$C:$C,"&lt;="&amp;$G$2,中間処理!$D:$D,IF($G$3="すべての作業","&lt;&gt;",$G$3)),0)
)
/IF($G$5="10aあたり",AC$8*10,1)),"")</f>
        <v/>
      </c>
      <c r="AD85" s="35" t="str">
        <f>IFERROR(IF(AD$7="","",
(
SUMIFS(IF($G$4="作業時間（hh:mm）",中間処理!$G:$G,中間処理!$I:$I),中間処理!$E:$E,AD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85,中間処理!$B:$B,"予定",中間処理!$C:$C,"&gt;="&amp;$G$1,中間処理!$C:$C,"&lt;="&amp;$G$2,中間処理!$D:$D,IF($G$3="すべての作業","&lt;&gt;",$G$3)),0)
)
/IF($G$5="10aあたり",AD$8*10,1)),"")</f>
        <v/>
      </c>
      <c r="AE85" s="35" t="str">
        <f>IFERROR(IF(AE$7="","",
(
SUMIFS(IF($G$4="作業時間（hh:mm）",中間処理!$G:$G,中間処理!$I:$I),中間処理!$E:$E,AE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85,中間処理!$B:$B,"予定",中間処理!$C:$C,"&gt;="&amp;$G$1,中間処理!$C:$C,"&lt;="&amp;$G$2,中間処理!$D:$D,IF($G$3="すべての作業","&lt;&gt;",$G$3)),0)
)
/IF($G$5="10aあたり",AE$8*10,1)),"")</f>
        <v/>
      </c>
      <c r="AF85" s="35" t="str">
        <f>IFERROR(IF(AF$7="","",
(
SUMIFS(IF($G$4="作業時間（hh:mm）",中間処理!$G:$G,中間処理!$I:$I),中間処理!$E:$E,AF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85,中間処理!$B:$B,"予定",中間処理!$C:$C,"&gt;="&amp;$G$1,中間処理!$C:$C,"&lt;="&amp;$G$2,中間処理!$D:$D,IF($G$3="すべての作業","&lt;&gt;",$G$3)),0)
)
/IF($G$5="10aあたり",AF$8*10,1)),"")</f>
        <v/>
      </c>
      <c r="AG85" s="35" t="str">
        <f>IFERROR(IF(AG$7="","",
(
SUMIFS(IF($G$4="作業時間（hh:mm）",中間処理!$G:$G,中間処理!$I:$I),中間処理!$E:$E,AG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85,中間処理!$B:$B,"予定",中間処理!$C:$C,"&gt;="&amp;$G$1,中間処理!$C:$C,"&lt;="&amp;$G$2,中間処理!$D:$D,IF($G$3="すべての作業","&lt;&gt;",$G$3)),0)
)
/IF($G$5="10aあたり",AG$8*10,1)),"")</f>
        <v/>
      </c>
      <c r="AH85" s="35" t="str">
        <f>IFERROR(IF(AH$7="","",
(
SUMIFS(IF($G$4="作業時間（hh:mm）",中間処理!$G:$G,中間処理!$I:$I),中間処理!$E:$E,AH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85,中間処理!$B:$B,"予定",中間処理!$C:$C,"&gt;="&amp;$G$1,中間処理!$C:$C,"&lt;="&amp;$G$2,中間処理!$D:$D,IF($G$3="すべての作業","&lt;&gt;",$G$3)),0)
)
/IF($G$5="10aあたり",AH$8*10,1)),"")</f>
        <v/>
      </c>
      <c r="AI85" s="35" t="str">
        <f>IFERROR(IF(AI$7="","",
(
SUMIFS(IF($G$4="作業時間（hh:mm）",中間処理!$G:$G,中間処理!$I:$I),中間処理!$E:$E,AI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85,中間処理!$B:$B,"予定",中間処理!$C:$C,"&gt;="&amp;$G$1,中間処理!$C:$C,"&lt;="&amp;$G$2,中間処理!$D:$D,IF($G$3="すべての作業","&lt;&gt;",$G$3)),0)
)
/IF($G$5="10aあたり",AI$8*10,1)),"")</f>
        <v/>
      </c>
      <c r="AJ85" s="35" t="str">
        <f>IFERROR(IF(AJ$7="","",
(
SUMIFS(IF($G$4="作業時間（hh:mm）",中間処理!$G:$G,中間処理!$I:$I),中間処理!$E:$E,AJ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85,中間処理!$B:$B,"予定",中間処理!$C:$C,"&gt;="&amp;$G$1,中間処理!$C:$C,"&lt;="&amp;$G$2,中間処理!$D:$D,IF($G$3="すべての作業","&lt;&gt;",$G$3)),0)
)
/IF($G$5="10aあたり",AJ$8*10,1)),"")</f>
        <v/>
      </c>
      <c r="AK85" s="35" t="str">
        <f>IFERROR(IF(AK$7="","",
(
SUMIFS(IF($G$4="作業時間（hh:mm）",中間処理!$G:$G,中間処理!$I:$I),中間処理!$E:$E,AK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85,中間処理!$B:$B,"予定",中間処理!$C:$C,"&gt;="&amp;$G$1,中間処理!$C:$C,"&lt;="&amp;$G$2,中間処理!$D:$D,IF($G$3="すべての作業","&lt;&gt;",$G$3)),0)
)
/IF($G$5="10aあたり",AK$8*10,1)),"")</f>
        <v/>
      </c>
      <c r="AL85" s="35" t="str">
        <f>IFERROR(IF(AL$7="","",
(
SUMIFS(IF($G$4="作業時間（hh:mm）",中間処理!$G:$G,中間処理!$I:$I),中間処理!$E:$E,AL$7,中間処理!$F:$F,$F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85,中間処理!$B:$B,"予定",中間処理!$C:$C,"&gt;="&amp;$G$1,中間処理!$C:$C,"&lt;="&amp;$G$2,中間処理!$D:$D,IF($G$3="すべての作業","&lt;&gt;",$G$3)),0)
)
/IF($G$5="10aあたり",AL$8*10,1)),"")</f>
        <v/>
      </c>
    </row>
    <row r="86" spans="7:38">
      <c r="G86" s="13"/>
      <c r="H86" s="22" t="str">
        <f>IF(G86="","",
IF(G$4="作業時間（hh:mm）",SUM(I86:AL86),
IF(
COUNTIFS(単価情報!C:C,F86,単価情報!B:B,"作業者",単価情報!K:K,"&gt;="&amp;G$1,単価情報!J:J,"&lt;="&amp;G$2)
+COUNTIFS(単価情報!C:C,F86,単価情報!B:B,"作業者",単価情報!K:K,"",単価情報!J:J,"&lt;="&amp;G$2)=0,
"単価設定なし",SUM(I86:AL86))))</f>
        <v/>
      </c>
      <c r="I86" s="34" t="str">
        <f>IFERROR(IF(I$7="","",
(
SUMIFS(IF($G$4="作業時間（hh:mm）",中間処理!$G:$G,中間処理!$I:$I),中間処理!$E:$E,I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86,中間処理!$B:$B,"予定",中間処理!$C:$C,"&gt;="&amp;$G$1,中間処理!$C:$C,"&lt;="&amp;$G$2,中間処理!$D:$D,IF($G$3="すべての作業","&lt;&gt;",$G$3)),0)
)
/IF($G$5="10aあたり",I$8*10,1)),"")</f>
        <v/>
      </c>
      <c r="J86" s="35" t="str">
        <f>IFERROR(IF(J$7="","",
(
SUMIFS(IF($G$4="作業時間（hh:mm）",中間処理!$G:$G,中間処理!$I:$I),中間処理!$E:$E,J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86,中間処理!$B:$B,"予定",中間処理!$C:$C,"&gt;="&amp;$G$1,中間処理!$C:$C,"&lt;="&amp;$G$2,中間処理!$D:$D,IF($G$3="すべての作業","&lt;&gt;",$G$3)),0)
)
/IF($G$5="10aあたり",J$8*10,1)),"")</f>
        <v/>
      </c>
      <c r="K86" s="35" t="str">
        <f>IFERROR(IF(K$7="","",
(
SUMIFS(IF($G$4="作業時間（hh:mm）",中間処理!$G:$G,中間処理!$I:$I),中間処理!$E:$E,K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86,中間処理!$B:$B,"予定",中間処理!$C:$C,"&gt;="&amp;$G$1,中間処理!$C:$C,"&lt;="&amp;$G$2,中間処理!$D:$D,IF($G$3="すべての作業","&lt;&gt;",$G$3)),0)
)
/IF($G$5="10aあたり",K$8*10,1)),"")</f>
        <v/>
      </c>
      <c r="L86" s="35" t="str">
        <f>IFERROR(IF(L$7="","",
(
SUMIFS(IF($G$4="作業時間（hh:mm）",中間処理!$G:$G,中間処理!$I:$I),中間処理!$E:$E,L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86,中間処理!$B:$B,"予定",中間処理!$C:$C,"&gt;="&amp;$G$1,中間処理!$C:$C,"&lt;="&amp;$G$2,中間処理!$D:$D,IF($G$3="すべての作業","&lt;&gt;",$G$3)),0)
)
/IF($G$5="10aあたり",L$8*10,1)),"")</f>
        <v/>
      </c>
      <c r="M86" s="35" t="str">
        <f>IFERROR(IF(M$7="","",
(
SUMIFS(IF($G$4="作業時間（hh:mm）",中間処理!$G:$G,中間処理!$I:$I),中間処理!$E:$E,M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86,中間処理!$B:$B,"予定",中間処理!$C:$C,"&gt;="&amp;$G$1,中間処理!$C:$C,"&lt;="&amp;$G$2,中間処理!$D:$D,IF($G$3="すべての作業","&lt;&gt;",$G$3)),0)
)
/IF($G$5="10aあたり",M$8*10,1)),"")</f>
        <v/>
      </c>
      <c r="N86" s="35" t="str">
        <f>IFERROR(IF(N$7="","",
(
SUMIFS(IF($G$4="作業時間（hh:mm）",中間処理!$G:$G,中間処理!$I:$I),中間処理!$E:$E,N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86,中間処理!$B:$B,"予定",中間処理!$C:$C,"&gt;="&amp;$G$1,中間処理!$C:$C,"&lt;="&amp;$G$2,中間処理!$D:$D,IF($G$3="すべての作業","&lt;&gt;",$G$3)),0)
)
/IF($G$5="10aあたり",N$8*10,1)),"")</f>
        <v/>
      </c>
      <c r="O86" s="35" t="str">
        <f>IFERROR(IF(O$7="","",
(
SUMIFS(IF($G$4="作業時間（hh:mm）",中間処理!$G:$G,中間処理!$I:$I),中間処理!$E:$E,O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86,中間処理!$B:$B,"予定",中間処理!$C:$C,"&gt;="&amp;$G$1,中間処理!$C:$C,"&lt;="&amp;$G$2,中間処理!$D:$D,IF($G$3="すべての作業","&lt;&gt;",$G$3)),0)
)
/IF($G$5="10aあたり",O$8*10,1)),"")</f>
        <v/>
      </c>
      <c r="P86" s="35" t="str">
        <f>IFERROR(IF(P$7="","",
(
SUMIFS(IF($G$4="作業時間（hh:mm）",中間処理!$G:$G,中間処理!$I:$I),中間処理!$E:$E,P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86,中間処理!$B:$B,"予定",中間処理!$C:$C,"&gt;="&amp;$G$1,中間処理!$C:$C,"&lt;="&amp;$G$2,中間処理!$D:$D,IF($G$3="すべての作業","&lt;&gt;",$G$3)),0)
)
/IF($G$5="10aあたり",P$8*10,1)),"")</f>
        <v/>
      </c>
      <c r="Q86" s="35" t="str">
        <f>IFERROR(IF(Q$7="","",
(
SUMIFS(IF($G$4="作業時間（hh:mm）",中間処理!$G:$G,中間処理!$I:$I),中間処理!$E:$E,Q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86,中間処理!$B:$B,"予定",中間処理!$C:$C,"&gt;="&amp;$G$1,中間処理!$C:$C,"&lt;="&amp;$G$2,中間処理!$D:$D,IF($G$3="すべての作業","&lt;&gt;",$G$3)),0)
)
/IF($G$5="10aあたり",Q$8*10,1)),"")</f>
        <v/>
      </c>
      <c r="R86" s="35" t="str">
        <f>IFERROR(IF(R$7="","",
(
SUMIFS(IF($G$4="作業時間（hh:mm）",中間処理!$G:$G,中間処理!$I:$I),中間処理!$E:$E,R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86,中間処理!$B:$B,"予定",中間処理!$C:$C,"&gt;="&amp;$G$1,中間処理!$C:$C,"&lt;="&amp;$G$2,中間処理!$D:$D,IF($G$3="すべての作業","&lt;&gt;",$G$3)),0)
)
/IF($G$5="10aあたり",R$8*10,1)),"")</f>
        <v/>
      </c>
      <c r="S86" s="35" t="str">
        <f>IFERROR(IF(S$7="","",
(
SUMIFS(IF($G$4="作業時間（hh:mm）",中間処理!$G:$G,中間処理!$I:$I),中間処理!$E:$E,S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86,中間処理!$B:$B,"予定",中間処理!$C:$C,"&gt;="&amp;$G$1,中間処理!$C:$C,"&lt;="&amp;$G$2,中間処理!$D:$D,IF($G$3="すべての作業","&lt;&gt;",$G$3)),0)
)
/IF($G$5="10aあたり",S$8*10,1)),"")</f>
        <v/>
      </c>
      <c r="T86" s="35" t="str">
        <f>IFERROR(IF(T$7="","",
(
SUMIFS(IF($G$4="作業時間（hh:mm）",中間処理!$G:$G,中間処理!$I:$I),中間処理!$E:$E,T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86,中間処理!$B:$B,"予定",中間処理!$C:$C,"&gt;="&amp;$G$1,中間処理!$C:$C,"&lt;="&amp;$G$2,中間処理!$D:$D,IF($G$3="すべての作業","&lt;&gt;",$G$3)),0)
)
/IF($G$5="10aあたり",T$8*10,1)),"")</f>
        <v/>
      </c>
      <c r="U86" s="35" t="str">
        <f>IFERROR(IF(U$7="","",
(
SUMIFS(IF($G$4="作業時間（hh:mm）",中間処理!$G:$G,中間処理!$I:$I),中間処理!$E:$E,U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86,中間処理!$B:$B,"予定",中間処理!$C:$C,"&gt;="&amp;$G$1,中間処理!$C:$C,"&lt;="&amp;$G$2,中間処理!$D:$D,IF($G$3="すべての作業","&lt;&gt;",$G$3)),0)
)
/IF($G$5="10aあたり",U$8*10,1)),"")</f>
        <v/>
      </c>
      <c r="V86" s="35" t="str">
        <f>IFERROR(IF(V$7="","",
(
SUMIFS(IF($G$4="作業時間（hh:mm）",中間処理!$G:$G,中間処理!$I:$I),中間処理!$E:$E,V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86,中間処理!$B:$B,"予定",中間処理!$C:$C,"&gt;="&amp;$G$1,中間処理!$C:$C,"&lt;="&amp;$G$2,中間処理!$D:$D,IF($G$3="すべての作業","&lt;&gt;",$G$3)),0)
)
/IF($G$5="10aあたり",V$8*10,1)),"")</f>
        <v/>
      </c>
      <c r="W86" s="35" t="str">
        <f>IFERROR(IF(W$7="","",
(
SUMIFS(IF($G$4="作業時間（hh:mm）",中間処理!$G:$G,中間処理!$I:$I),中間処理!$E:$E,W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86,中間処理!$B:$B,"予定",中間処理!$C:$C,"&gt;="&amp;$G$1,中間処理!$C:$C,"&lt;="&amp;$G$2,中間処理!$D:$D,IF($G$3="すべての作業","&lt;&gt;",$G$3)),0)
)
/IF($G$5="10aあたり",W$8*10,1)),"")</f>
        <v/>
      </c>
      <c r="X86" s="35" t="str">
        <f>IFERROR(IF(X$7="","",
(
SUMIFS(IF($G$4="作業時間（hh:mm）",中間処理!$G:$G,中間処理!$I:$I),中間処理!$E:$E,X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86,中間処理!$B:$B,"予定",中間処理!$C:$C,"&gt;="&amp;$G$1,中間処理!$C:$C,"&lt;="&amp;$G$2,中間処理!$D:$D,IF($G$3="すべての作業","&lt;&gt;",$G$3)),0)
)
/IF($G$5="10aあたり",X$8*10,1)),"")</f>
        <v/>
      </c>
      <c r="Y86" s="35" t="str">
        <f>IFERROR(IF(Y$7="","",
(
SUMIFS(IF($G$4="作業時間（hh:mm）",中間処理!$G:$G,中間処理!$I:$I),中間処理!$E:$E,Y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86,中間処理!$B:$B,"予定",中間処理!$C:$C,"&gt;="&amp;$G$1,中間処理!$C:$C,"&lt;="&amp;$G$2,中間処理!$D:$D,IF($G$3="すべての作業","&lt;&gt;",$G$3)),0)
)
/IF($G$5="10aあたり",Y$8*10,1)),"")</f>
        <v/>
      </c>
      <c r="Z86" s="35" t="str">
        <f>IFERROR(IF(Z$7="","",
(
SUMIFS(IF($G$4="作業時間（hh:mm）",中間処理!$G:$G,中間処理!$I:$I),中間処理!$E:$E,Z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86,中間処理!$B:$B,"予定",中間処理!$C:$C,"&gt;="&amp;$G$1,中間処理!$C:$C,"&lt;="&amp;$G$2,中間処理!$D:$D,IF($G$3="すべての作業","&lt;&gt;",$G$3)),0)
)
/IF($G$5="10aあたり",Z$8*10,1)),"")</f>
        <v/>
      </c>
      <c r="AA86" s="35" t="str">
        <f>IFERROR(IF(AA$7="","",
(
SUMIFS(IF($G$4="作業時間（hh:mm）",中間処理!$G:$G,中間処理!$I:$I),中間処理!$E:$E,AA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86,中間処理!$B:$B,"予定",中間処理!$C:$C,"&gt;="&amp;$G$1,中間処理!$C:$C,"&lt;="&amp;$G$2,中間処理!$D:$D,IF($G$3="すべての作業","&lt;&gt;",$G$3)),0)
)
/IF($G$5="10aあたり",AA$8*10,1)),"")</f>
        <v/>
      </c>
      <c r="AB86" s="35" t="str">
        <f>IFERROR(IF(AB$7="","",
(
SUMIFS(IF($G$4="作業時間（hh:mm）",中間処理!$G:$G,中間処理!$I:$I),中間処理!$E:$E,AB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86,中間処理!$B:$B,"予定",中間処理!$C:$C,"&gt;="&amp;$G$1,中間処理!$C:$C,"&lt;="&amp;$G$2,中間処理!$D:$D,IF($G$3="すべての作業","&lt;&gt;",$G$3)),0)
)
/IF($G$5="10aあたり",AB$8*10,1)),"")</f>
        <v/>
      </c>
      <c r="AC86" s="35" t="str">
        <f>IFERROR(IF(AC$7="","",
(
SUMIFS(IF($G$4="作業時間（hh:mm）",中間処理!$G:$G,中間処理!$I:$I),中間処理!$E:$E,AC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86,中間処理!$B:$B,"予定",中間処理!$C:$C,"&gt;="&amp;$G$1,中間処理!$C:$C,"&lt;="&amp;$G$2,中間処理!$D:$D,IF($G$3="すべての作業","&lt;&gt;",$G$3)),0)
)
/IF($G$5="10aあたり",AC$8*10,1)),"")</f>
        <v/>
      </c>
      <c r="AD86" s="35" t="str">
        <f>IFERROR(IF(AD$7="","",
(
SUMIFS(IF($G$4="作業時間（hh:mm）",中間処理!$G:$G,中間処理!$I:$I),中間処理!$E:$E,AD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86,中間処理!$B:$B,"予定",中間処理!$C:$C,"&gt;="&amp;$G$1,中間処理!$C:$C,"&lt;="&amp;$G$2,中間処理!$D:$D,IF($G$3="すべての作業","&lt;&gt;",$G$3)),0)
)
/IF($G$5="10aあたり",AD$8*10,1)),"")</f>
        <v/>
      </c>
      <c r="AE86" s="35" t="str">
        <f>IFERROR(IF(AE$7="","",
(
SUMIFS(IF($G$4="作業時間（hh:mm）",中間処理!$G:$G,中間処理!$I:$I),中間処理!$E:$E,AE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86,中間処理!$B:$B,"予定",中間処理!$C:$C,"&gt;="&amp;$G$1,中間処理!$C:$C,"&lt;="&amp;$G$2,中間処理!$D:$D,IF($G$3="すべての作業","&lt;&gt;",$G$3)),0)
)
/IF($G$5="10aあたり",AE$8*10,1)),"")</f>
        <v/>
      </c>
      <c r="AF86" s="35" t="str">
        <f>IFERROR(IF(AF$7="","",
(
SUMIFS(IF($G$4="作業時間（hh:mm）",中間処理!$G:$G,中間処理!$I:$I),中間処理!$E:$E,AF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86,中間処理!$B:$B,"予定",中間処理!$C:$C,"&gt;="&amp;$G$1,中間処理!$C:$C,"&lt;="&amp;$G$2,中間処理!$D:$D,IF($G$3="すべての作業","&lt;&gt;",$G$3)),0)
)
/IF($G$5="10aあたり",AF$8*10,1)),"")</f>
        <v/>
      </c>
      <c r="AG86" s="35" t="str">
        <f>IFERROR(IF(AG$7="","",
(
SUMIFS(IF($G$4="作業時間（hh:mm）",中間処理!$G:$G,中間処理!$I:$I),中間処理!$E:$E,AG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86,中間処理!$B:$B,"予定",中間処理!$C:$C,"&gt;="&amp;$G$1,中間処理!$C:$C,"&lt;="&amp;$G$2,中間処理!$D:$D,IF($G$3="すべての作業","&lt;&gt;",$G$3)),0)
)
/IF($G$5="10aあたり",AG$8*10,1)),"")</f>
        <v/>
      </c>
      <c r="AH86" s="35" t="str">
        <f>IFERROR(IF(AH$7="","",
(
SUMIFS(IF($G$4="作業時間（hh:mm）",中間処理!$G:$G,中間処理!$I:$I),中間処理!$E:$E,AH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86,中間処理!$B:$B,"予定",中間処理!$C:$C,"&gt;="&amp;$G$1,中間処理!$C:$C,"&lt;="&amp;$G$2,中間処理!$D:$D,IF($G$3="すべての作業","&lt;&gt;",$G$3)),0)
)
/IF($G$5="10aあたり",AH$8*10,1)),"")</f>
        <v/>
      </c>
      <c r="AI86" s="35" t="str">
        <f>IFERROR(IF(AI$7="","",
(
SUMIFS(IF($G$4="作業時間（hh:mm）",中間処理!$G:$G,中間処理!$I:$I),中間処理!$E:$E,AI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86,中間処理!$B:$B,"予定",中間処理!$C:$C,"&gt;="&amp;$G$1,中間処理!$C:$C,"&lt;="&amp;$G$2,中間処理!$D:$D,IF($G$3="すべての作業","&lt;&gt;",$G$3)),0)
)
/IF($G$5="10aあたり",AI$8*10,1)),"")</f>
        <v/>
      </c>
      <c r="AJ86" s="35" t="str">
        <f>IFERROR(IF(AJ$7="","",
(
SUMIFS(IF($G$4="作業時間（hh:mm）",中間処理!$G:$G,中間処理!$I:$I),中間処理!$E:$E,AJ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86,中間処理!$B:$B,"予定",中間処理!$C:$C,"&gt;="&amp;$G$1,中間処理!$C:$C,"&lt;="&amp;$G$2,中間処理!$D:$D,IF($G$3="すべての作業","&lt;&gt;",$G$3)),0)
)
/IF($G$5="10aあたり",AJ$8*10,1)),"")</f>
        <v/>
      </c>
      <c r="AK86" s="35" t="str">
        <f>IFERROR(IF(AK$7="","",
(
SUMIFS(IF($G$4="作業時間（hh:mm）",中間処理!$G:$G,中間処理!$I:$I),中間処理!$E:$E,AK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86,中間処理!$B:$B,"予定",中間処理!$C:$C,"&gt;="&amp;$G$1,中間処理!$C:$C,"&lt;="&amp;$G$2,中間処理!$D:$D,IF($G$3="すべての作業","&lt;&gt;",$G$3)),0)
)
/IF($G$5="10aあたり",AK$8*10,1)),"")</f>
        <v/>
      </c>
      <c r="AL86" s="35" t="str">
        <f>IFERROR(IF(AL$7="","",
(
SUMIFS(IF($G$4="作業時間（hh:mm）",中間処理!$G:$G,中間処理!$I:$I),中間処理!$E:$E,AL$7,中間処理!$F:$F,$F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86,中間処理!$B:$B,"予定",中間処理!$C:$C,"&gt;="&amp;$G$1,中間処理!$C:$C,"&lt;="&amp;$G$2,中間処理!$D:$D,IF($G$3="すべての作業","&lt;&gt;",$G$3)),0)
)
/IF($G$5="10aあたり",AL$8*10,1)),"")</f>
        <v/>
      </c>
    </row>
    <row r="87" spans="7:38">
      <c r="G87" s="13"/>
      <c r="H87" s="22" t="str">
        <f>IF(G87="","",
IF(G$4="作業時間（hh:mm）",SUM(I87:AL87),
IF(
COUNTIFS(単価情報!C:C,F87,単価情報!B:B,"作業者",単価情報!K:K,"&gt;="&amp;G$1,単価情報!J:J,"&lt;="&amp;G$2)
+COUNTIFS(単価情報!C:C,F87,単価情報!B:B,"作業者",単価情報!K:K,"",単価情報!J:J,"&lt;="&amp;G$2)=0,
"単価設定なし",SUM(I87:AL87))))</f>
        <v/>
      </c>
      <c r="I87" s="34" t="str">
        <f>IFERROR(IF(I$7="","",
(
SUMIFS(IF($G$4="作業時間（hh:mm）",中間処理!$G:$G,中間処理!$I:$I),中間処理!$E:$E,I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87,中間処理!$B:$B,"予定",中間処理!$C:$C,"&gt;="&amp;$G$1,中間処理!$C:$C,"&lt;="&amp;$G$2,中間処理!$D:$D,IF($G$3="すべての作業","&lt;&gt;",$G$3)),0)
)
/IF($G$5="10aあたり",I$8*10,1)),"")</f>
        <v/>
      </c>
      <c r="J87" s="35" t="str">
        <f>IFERROR(IF(J$7="","",
(
SUMIFS(IF($G$4="作業時間（hh:mm）",中間処理!$G:$G,中間処理!$I:$I),中間処理!$E:$E,J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87,中間処理!$B:$B,"予定",中間処理!$C:$C,"&gt;="&amp;$G$1,中間処理!$C:$C,"&lt;="&amp;$G$2,中間処理!$D:$D,IF($G$3="すべての作業","&lt;&gt;",$G$3)),0)
)
/IF($G$5="10aあたり",J$8*10,1)),"")</f>
        <v/>
      </c>
      <c r="K87" s="35" t="str">
        <f>IFERROR(IF(K$7="","",
(
SUMIFS(IF($G$4="作業時間（hh:mm）",中間処理!$G:$G,中間処理!$I:$I),中間処理!$E:$E,K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87,中間処理!$B:$B,"予定",中間処理!$C:$C,"&gt;="&amp;$G$1,中間処理!$C:$C,"&lt;="&amp;$G$2,中間処理!$D:$D,IF($G$3="すべての作業","&lt;&gt;",$G$3)),0)
)
/IF($G$5="10aあたり",K$8*10,1)),"")</f>
        <v/>
      </c>
      <c r="L87" s="35" t="str">
        <f>IFERROR(IF(L$7="","",
(
SUMIFS(IF($G$4="作業時間（hh:mm）",中間処理!$G:$G,中間処理!$I:$I),中間処理!$E:$E,L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87,中間処理!$B:$B,"予定",中間処理!$C:$C,"&gt;="&amp;$G$1,中間処理!$C:$C,"&lt;="&amp;$G$2,中間処理!$D:$D,IF($G$3="すべての作業","&lt;&gt;",$G$3)),0)
)
/IF($G$5="10aあたり",L$8*10,1)),"")</f>
        <v/>
      </c>
      <c r="M87" s="35" t="str">
        <f>IFERROR(IF(M$7="","",
(
SUMIFS(IF($G$4="作業時間（hh:mm）",中間処理!$G:$G,中間処理!$I:$I),中間処理!$E:$E,M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87,中間処理!$B:$B,"予定",中間処理!$C:$C,"&gt;="&amp;$G$1,中間処理!$C:$C,"&lt;="&amp;$G$2,中間処理!$D:$D,IF($G$3="すべての作業","&lt;&gt;",$G$3)),0)
)
/IF($G$5="10aあたり",M$8*10,1)),"")</f>
        <v/>
      </c>
      <c r="N87" s="35" t="str">
        <f>IFERROR(IF(N$7="","",
(
SUMIFS(IF($G$4="作業時間（hh:mm）",中間処理!$G:$G,中間処理!$I:$I),中間処理!$E:$E,N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87,中間処理!$B:$B,"予定",中間処理!$C:$C,"&gt;="&amp;$G$1,中間処理!$C:$C,"&lt;="&amp;$G$2,中間処理!$D:$D,IF($G$3="すべての作業","&lt;&gt;",$G$3)),0)
)
/IF($G$5="10aあたり",N$8*10,1)),"")</f>
        <v/>
      </c>
      <c r="O87" s="35" t="str">
        <f>IFERROR(IF(O$7="","",
(
SUMIFS(IF($G$4="作業時間（hh:mm）",中間処理!$G:$G,中間処理!$I:$I),中間処理!$E:$E,O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87,中間処理!$B:$B,"予定",中間処理!$C:$C,"&gt;="&amp;$G$1,中間処理!$C:$C,"&lt;="&amp;$G$2,中間処理!$D:$D,IF($G$3="すべての作業","&lt;&gt;",$G$3)),0)
)
/IF($G$5="10aあたり",O$8*10,1)),"")</f>
        <v/>
      </c>
      <c r="P87" s="35" t="str">
        <f>IFERROR(IF(P$7="","",
(
SUMIFS(IF($G$4="作業時間（hh:mm）",中間処理!$G:$G,中間処理!$I:$I),中間処理!$E:$E,P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87,中間処理!$B:$B,"予定",中間処理!$C:$C,"&gt;="&amp;$G$1,中間処理!$C:$C,"&lt;="&amp;$G$2,中間処理!$D:$D,IF($G$3="すべての作業","&lt;&gt;",$G$3)),0)
)
/IF($G$5="10aあたり",P$8*10,1)),"")</f>
        <v/>
      </c>
      <c r="Q87" s="35" t="str">
        <f>IFERROR(IF(Q$7="","",
(
SUMIFS(IF($G$4="作業時間（hh:mm）",中間処理!$G:$G,中間処理!$I:$I),中間処理!$E:$E,Q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87,中間処理!$B:$B,"予定",中間処理!$C:$C,"&gt;="&amp;$G$1,中間処理!$C:$C,"&lt;="&amp;$G$2,中間処理!$D:$D,IF($G$3="すべての作業","&lt;&gt;",$G$3)),0)
)
/IF($G$5="10aあたり",Q$8*10,1)),"")</f>
        <v/>
      </c>
      <c r="R87" s="35" t="str">
        <f>IFERROR(IF(R$7="","",
(
SUMIFS(IF($G$4="作業時間（hh:mm）",中間処理!$G:$G,中間処理!$I:$I),中間処理!$E:$E,R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87,中間処理!$B:$B,"予定",中間処理!$C:$C,"&gt;="&amp;$G$1,中間処理!$C:$C,"&lt;="&amp;$G$2,中間処理!$D:$D,IF($G$3="すべての作業","&lt;&gt;",$G$3)),0)
)
/IF($G$5="10aあたり",R$8*10,1)),"")</f>
        <v/>
      </c>
      <c r="S87" s="35" t="str">
        <f>IFERROR(IF(S$7="","",
(
SUMIFS(IF($G$4="作業時間（hh:mm）",中間処理!$G:$G,中間処理!$I:$I),中間処理!$E:$E,S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87,中間処理!$B:$B,"予定",中間処理!$C:$C,"&gt;="&amp;$G$1,中間処理!$C:$C,"&lt;="&amp;$G$2,中間処理!$D:$D,IF($G$3="すべての作業","&lt;&gt;",$G$3)),0)
)
/IF($G$5="10aあたり",S$8*10,1)),"")</f>
        <v/>
      </c>
      <c r="T87" s="35" t="str">
        <f>IFERROR(IF(T$7="","",
(
SUMIFS(IF($G$4="作業時間（hh:mm）",中間処理!$G:$G,中間処理!$I:$I),中間処理!$E:$E,T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87,中間処理!$B:$B,"予定",中間処理!$C:$C,"&gt;="&amp;$G$1,中間処理!$C:$C,"&lt;="&amp;$G$2,中間処理!$D:$D,IF($G$3="すべての作業","&lt;&gt;",$G$3)),0)
)
/IF($G$5="10aあたり",T$8*10,1)),"")</f>
        <v/>
      </c>
      <c r="U87" s="35" t="str">
        <f>IFERROR(IF(U$7="","",
(
SUMIFS(IF($G$4="作業時間（hh:mm）",中間処理!$G:$G,中間処理!$I:$I),中間処理!$E:$E,U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87,中間処理!$B:$B,"予定",中間処理!$C:$C,"&gt;="&amp;$G$1,中間処理!$C:$C,"&lt;="&amp;$G$2,中間処理!$D:$D,IF($G$3="すべての作業","&lt;&gt;",$G$3)),0)
)
/IF($G$5="10aあたり",U$8*10,1)),"")</f>
        <v/>
      </c>
      <c r="V87" s="35" t="str">
        <f>IFERROR(IF(V$7="","",
(
SUMIFS(IF($G$4="作業時間（hh:mm）",中間処理!$G:$G,中間処理!$I:$I),中間処理!$E:$E,V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87,中間処理!$B:$B,"予定",中間処理!$C:$C,"&gt;="&amp;$G$1,中間処理!$C:$C,"&lt;="&amp;$G$2,中間処理!$D:$D,IF($G$3="すべての作業","&lt;&gt;",$G$3)),0)
)
/IF($G$5="10aあたり",V$8*10,1)),"")</f>
        <v/>
      </c>
      <c r="W87" s="35" t="str">
        <f>IFERROR(IF(W$7="","",
(
SUMIFS(IF($G$4="作業時間（hh:mm）",中間処理!$G:$G,中間処理!$I:$I),中間処理!$E:$E,W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87,中間処理!$B:$B,"予定",中間処理!$C:$C,"&gt;="&amp;$G$1,中間処理!$C:$C,"&lt;="&amp;$G$2,中間処理!$D:$D,IF($G$3="すべての作業","&lt;&gt;",$G$3)),0)
)
/IF($G$5="10aあたり",W$8*10,1)),"")</f>
        <v/>
      </c>
      <c r="X87" s="35" t="str">
        <f>IFERROR(IF(X$7="","",
(
SUMIFS(IF($G$4="作業時間（hh:mm）",中間処理!$G:$G,中間処理!$I:$I),中間処理!$E:$E,X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87,中間処理!$B:$B,"予定",中間処理!$C:$C,"&gt;="&amp;$G$1,中間処理!$C:$C,"&lt;="&amp;$G$2,中間処理!$D:$D,IF($G$3="すべての作業","&lt;&gt;",$G$3)),0)
)
/IF($G$5="10aあたり",X$8*10,1)),"")</f>
        <v/>
      </c>
      <c r="Y87" s="35" t="str">
        <f>IFERROR(IF(Y$7="","",
(
SUMIFS(IF($G$4="作業時間（hh:mm）",中間処理!$G:$G,中間処理!$I:$I),中間処理!$E:$E,Y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87,中間処理!$B:$B,"予定",中間処理!$C:$C,"&gt;="&amp;$G$1,中間処理!$C:$C,"&lt;="&amp;$G$2,中間処理!$D:$D,IF($G$3="すべての作業","&lt;&gt;",$G$3)),0)
)
/IF($G$5="10aあたり",Y$8*10,1)),"")</f>
        <v/>
      </c>
      <c r="Z87" s="35" t="str">
        <f>IFERROR(IF(Z$7="","",
(
SUMIFS(IF($G$4="作業時間（hh:mm）",中間処理!$G:$G,中間処理!$I:$I),中間処理!$E:$E,Z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87,中間処理!$B:$B,"予定",中間処理!$C:$C,"&gt;="&amp;$G$1,中間処理!$C:$C,"&lt;="&amp;$G$2,中間処理!$D:$D,IF($G$3="すべての作業","&lt;&gt;",$G$3)),0)
)
/IF($G$5="10aあたり",Z$8*10,1)),"")</f>
        <v/>
      </c>
      <c r="AA87" s="35" t="str">
        <f>IFERROR(IF(AA$7="","",
(
SUMIFS(IF($G$4="作業時間（hh:mm）",中間処理!$G:$G,中間処理!$I:$I),中間処理!$E:$E,AA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87,中間処理!$B:$B,"予定",中間処理!$C:$C,"&gt;="&amp;$G$1,中間処理!$C:$C,"&lt;="&amp;$G$2,中間処理!$D:$D,IF($G$3="すべての作業","&lt;&gt;",$G$3)),0)
)
/IF($G$5="10aあたり",AA$8*10,1)),"")</f>
        <v/>
      </c>
      <c r="AB87" s="35" t="str">
        <f>IFERROR(IF(AB$7="","",
(
SUMIFS(IF($G$4="作業時間（hh:mm）",中間処理!$G:$G,中間処理!$I:$I),中間処理!$E:$E,AB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87,中間処理!$B:$B,"予定",中間処理!$C:$C,"&gt;="&amp;$G$1,中間処理!$C:$C,"&lt;="&amp;$G$2,中間処理!$D:$D,IF($G$3="すべての作業","&lt;&gt;",$G$3)),0)
)
/IF($G$5="10aあたり",AB$8*10,1)),"")</f>
        <v/>
      </c>
      <c r="AC87" s="35" t="str">
        <f>IFERROR(IF(AC$7="","",
(
SUMIFS(IF($G$4="作業時間（hh:mm）",中間処理!$G:$G,中間処理!$I:$I),中間処理!$E:$E,AC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87,中間処理!$B:$B,"予定",中間処理!$C:$C,"&gt;="&amp;$G$1,中間処理!$C:$C,"&lt;="&amp;$G$2,中間処理!$D:$D,IF($G$3="すべての作業","&lt;&gt;",$G$3)),0)
)
/IF($G$5="10aあたり",AC$8*10,1)),"")</f>
        <v/>
      </c>
      <c r="AD87" s="35" t="str">
        <f>IFERROR(IF(AD$7="","",
(
SUMIFS(IF($G$4="作業時間（hh:mm）",中間処理!$G:$G,中間処理!$I:$I),中間処理!$E:$E,AD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87,中間処理!$B:$B,"予定",中間処理!$C:$C,"&gt;="&amp;$G$1,中間処理!$C:$C,"&lt;="&amp;$G$2,中間処理!$D:$D,IF($G$3="すべての作業","&lt;&gt;",$G$3)),0)
)
/IF($G$5="10aあたり",AD$8*10,1)),"")</f>
        <v/>
      </c>
      <c r="AE87" s="35" t="str">
        <f>IFERROR(IF(AE$7="","",
(
SUMIFS(IF($G$4="作業時間（hh:mm）",中間処理!$G:$G,中間処理!$I:$I),中間処理!$E:$E,AE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87,中間処理!$B:$B,"予定",中間処理!$C:$C,"&gt;="&amp;$G$1,中間処理!$C:$C,"&lt;="&amp;$G$2,中間処理!$D:$D,IF($G$3="すべての作業","&lt;&gt;",$G$3)),0)
)
/IF($G$5="10aあたり",AE$8*10,1)),"")</f>
        <v/>
      </c>
      <c r="AF87" s="35" t="str">
        <f>IFERROR(IF(AF$7="","",
(
SUMIFS(IF($G$4="作業時間（hh:mm）",中間処理!$G:$G,中間処理!$I:$I),中間処理!$E:$E,AF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87,中間処理!$B:$B,"予定",中間処理!$C:$C,"&gt;="&amp;$G$1,中間処理!$C:$C,"&lt;="&amp;$G$2,中間処理!$D:$D,IF($G$3="すべての作業","&lt;&gt;",$G$3)),0)
)
/IF($G$5="10aあたり",AF$8*10,1)),"")</f>
        <v/>
      </c>
      <c r="AG87" s="35" t="str">
        <f>IFERROR(IF(AG$7="","",
(
SUMIFS(IF($G$4="作業時間（hh:mm）",中間処理!$G:$G,中間処理!$I:$I),中間処理!$E:$E,AG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87,中間処理!$B:$B,"予定",中間処理!$C:$C,"&gt;="&amp;$G$1,中間処理!$C:$C,"&lt;="&amp;$G$2,中間処理!$D:$D,IF($G$3="すべての作業","&lt;&gt;",$G$3)),0)
)
/IF($G$5="10aあたり",AG$8*10,1)),"")</f>
        <v/>
      </c>
      <c r="AH87" s="35" t="str">
        <f>IFERROR(IF(AH$7="","",
(
SUMIFS(IF($G$4="作業時間（hh:mm）",中間処理!$G:$G,中間処理!$I:$I),中間処理!$E:$E,AH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87,中間処理!$B:$B,"予定",中間処理!$C:$C,"&gt;="&amp;$G$1,中間処理!$C:$C,"&lt;="&amp;$G$2,中間処理!$D:$D,IF($G$3="すべての作業","&lt;&gt;",$G$3)),0)
)
/IF($G$5="10aあたり",AH$8*10,1)),"")</f>
        <v/>
      </c>
      <c r="AI87" s="35" t="str">
        <f>IFERROR(IF(AI$7="","",
(
SUMIFS(IF($G$4="作業時間（hh:mm）",中間処理!$G:$G,中間処理!$I:$I),中間処理!$E:$E,AI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87,中間処理!$B:$B,"予定",中間処理!$C:$C,"&gt;="&amp;$G$1,中間処理!$C:$C,"&lt;="&amp;$G$2,中間処理!$D:$D,IF($G$3="すべての作業","&lt;&gt;",$G$3)),0)
)
/IF($G$5="10aあたり",AI$8*10,1)),"")</f>
        <v/>
      </c>
      <c r="AJ87" s="35" t="str">
        <f>IFERROR(IF(AJ$7="","",
(
SUMIFS(IF($G$4="作業時間（hh:mm）",中間処理!$G:$G,中間処理!$I:$I),中間処理!$E:$E,AJ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87,中間処理!$B:$B,"予定",中間処理!$C:$C,"&gt;="&amp;$G$1,中間処理!$C:$C,"&lt;="&amp;$G$2,中間処理!$D:$D,IF($G$3="すべての作業","&lt;&gt;",$G$3)),0)
)
/IF($G$5="10aあたり",AJ$8*10,1)),"")</f>
        <v/>
      </c>
      <c r="AK87" s="35" t="str">
        <f>IFERROR(IF(AK$7="","",
(
SUMIFS(IF($G$4="作業時間（hh:mm）",中間処理!$G:$G,中間処理!$I:$I),中間処理!$E:$E,AK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87,中間処理!$B:$B,"予定",中間処理!$C:$C,"&gt;="&amp;$G$1,中間処理!$C:$C,"&lt;="&amp;$G$2,中間処理!$D:$D,IF($G$3="すべての作業","&lt;&gt;",$G$3)),0)
)
/IF($G$5="10aあたり",AK$8*10,1)),"")</f>
        <v/>
      </c>
      <c r="AL87" s="35" t="str">
        <f>IFERROR(IF(AL$7="","",
(
SUMIFS(IF($G$4="作業時間（hh:mm）",中間処理!$G:$G,中間処理!$I:$I),中間処理!$E:$E,AL$7,中間処理!$F:$F,$F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87,中間処理!$B:$B,"予定",中間処理!$C:$C,"&gt;="&amp;$G$1,中間処理!$C:$C,"&lt;="&amp;$G$2,中間処理!$D:$D,IF($G$3="すべての作業","&lt;&gt;",$G$3)),0)
)
/IF($G$5="10aあたり",AL$8*10,1)),"")</f>
        <v/>
      </c>
    </row>
    <row r="88" spans="7:38">
      <c r="G88" s="13"/>
      <c r="H88" s="22" t="str">
        <f>IF(G88="","",
IF(G$4="作業時間（hh:mm）",SUM(I88:AL88),
IF(
COUNTIFS(単価情報!C:C,F88,単価情報!B:B,"作業者",単価情報!K:K,"&gt;="&amp;G$1,単価情報!J:J,"&lt;="&amp;G$2)
+COUNTIFS(単価情報!C:C,F88,単価情報!B:B,"作業者",単価情報!K:K,"",単価情報!J:J,"&lt;="&amp;G$2)=0,
"単価設定なし",SUM(I88:AL88))))</f>
        <v/>
      </c>
      <c r="I88" s="34" t="str">
        <f>IFERROR(IF(I$7="","",
(
SUMIFS(IF($G$4="作業時間（hh:mm）",中間処理!$G:$G,中間処理!$I:$I),中間処理!$E:$E,I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88,中間処理!$B:$B,"予定",中間処理!$C:$C,"&gt;="&amp;$G$1,中間処理!$C:$C,"&lt;="&amp;$G$2,中間処理!$D:$D,IF($G$3="すべての作業","&lt;&gt;",$G$3)),0)
)
/IF($G$5="10aあたり",I$8*10,1)),"")</f>
        <v/>
      </c>
      <c r="J88" s="35" t="str">
        <f>IFERROR(IF(J$7="","",
(
SUMIFS(IF($G$4="作業時間（hh:mm）",中間処理!$G:$G,中間処理!$I:$I),中間処理!$E:$E,J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88,中間処理!$B:$B,"予定",中間処理!$C:$C,"&gt;="&amp;$G$1,中間処理!$C:$C,"&lt;="&amp;$G$2,中間処理!$D:$D,IF($G$3="すべての作業","&lt;&gt;",$G$3)),0)
)
/IF($G$5="10aあたり",J$8*10,1)),"")</f>
        <v/>
      </c>
      <c r="K88" s="35" t="str">
        <f>IFERROR(IF(K$7="","",
(
SUMIFS(IF($G$4="作業時間（hh:mm）",中間処理!$G:$G,中間処理!$I:$I),中間処理!$E:$E,K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88,中間処理!$B:$B,"予定",中間処理!$C:$C,"&gt;="&amp;$G$1,中間処理!$C:$C,"&lt;="&amp;$G$2,中間処理!$D:$D,IF($G$3="すべての作業","&lt;&gt;",$G$3)),0)
)
/IF($G$5="10aあたり",K$8*10,1)),"")</f>
        <v/>
      </c>
      <c r="L88" s="35" t="str">
        <f>IFERROR(IF(L$7="","",
(
SUMIFS(IF($G$4="作業時間（hh:mm）",中間処理!$G:$G,中間処理!$I:$I),中間処理!$E:$E,L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88,中間処理!$B:$B,"予定",中間処理!$C:$C,"&gt;="&amp;$G$1,中間処理!$C:$C,"&lt;="&amp;$G$2,中間処理!$D:$D,IF($G$3="すべての作業","&lt;&gt;",$G$3)),0)
)
/IF($G$5="10aあたり",L$8*10,1)),"")</f>
        <v/>
      </c>
      <c r="M88" s="35" t="str">
        <f>IFERROR(IF(M$7="","",
(
SUMIFS(IF($G$4="作業時間（hh:mm）",中間処理!$G:$G,中間処理!$I:$I),中間処理!$E:$E,M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88,中間処理!$B:$B,"予定",中間処理!$C:$C,"&gt;="&amp;$G$1,中間処理!$C:$C,"&lt;="&amp;$G$2,中間処理!$D:$D,IF($G$3="すべての作業","&lt;&gt;",$G$3)),0)
)
/IF($G$5="10aあたり",M$8*10,1)),"")</f>
        <v/>
      </c>
      <c r="N88" s="35" t="str">
        <f>IFERROR(IF(N$7="","",
(
SUMIFS(IF($G$4="作業時間（hh:mm）",中間処理!$G:$G,中間処理!$I:$I),中間処理!$E:$E,N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88,中間処理!$B:$B,"予定",中間処理!$C:$C,"&gt;="&amp;$G$1,中間処理!$C:$C,"&lt;="&amp;$G$2,中間処理!$D:$D,IF($G$3="すべての作業","&lt;&gt;",$G$3)),0)
)
/IF($G$5="10aあたり",N$8*10,1)),"")</f>
        <v/>
      </c>
      <c r="O88" s="35" t="str">
        <f>IFERROR(IF(O$7="","",
(
SUMIFS(IF($G$4="作業時間（hh:mm）",中間処理!$G:$G,中間処理!$I:$I),中間処理!$E:$E,O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88,中間処理!$B:$B,"予定",中間処理!$C:$C,"&gt;="&amp;$G$1,中間処理!$C:$C,"&lt;="&amp;$G$2,中間処理!$D:$D,IF($G$3="すべての作業","&lt;&gt;",$G$3)),0)
)
/IF($G$5="10aあたり",O$8*10,1)),"")</f>
        <v/>
      </c>
      <c r="P88" s="35" t="str">
        <f>IFERROR(IF(P$7="","",
(
SUMIFS(IF($G$4="作業時間（hh:mm）",中間処理!$G:$G,中間処理!$I:$I),中間処理!$E:$E,P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88,中間処理!$B:$B,"予定",中間処理!$C:$C,"&gt;="&amp;$G$1,中間処理!$C:$C,"&lt;="&amp;$G$2,中間処理!$D:$D,IF($G$3="すべての作業","&lt;&gt;",$G$3)),0)
)
/IF($G$5="10aあたり",P$8*10,1)),"")</f>
        <v/>
      </c>
      <c r="Q88" s="35" t="str">
        <f>IFERROR(IF(Q$7="","",
(
SUMIFS(IF($G$4="作業時間（hh:mm）",中間処理!$G:$G,中間処理!$I:$I),中間処理!$E:$E,Q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88,中間処理!$B:$B,"予定",中間処理!$C:$C,"&gt;="&amp;$G$1,中間処理!$C:$C,"&lt;="&amp;$G$2,中間処理!$D:$D,IF($G$3="すべての作業","&lt;&gt;",$G$3)),0)
)
/IF($G$5="10aあたり",Q$8*10,1)),"")</f>
        <v/>
      </c>
      <c r="R88" s="35" t="str">
        <f>IFERROR(IF(R$7="","",
(
SUMIFS(IF($G$4="作業時間（hh:mm）",中間処理!$G:$G,中間処理!$I:$I),中間処理!$E:$E,R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88,中間処理!$B:$B,"予定",中間処理!$C:$C,"&gt;="&amp;$G$1,中間処理!$C:$C,"&lt;="&amp;$G$2,中間処理!$D:$D,IF($G$3="すべての作業","&lt;&gt;",$G$3)),0)
)
/IF($G$5="10aあたり",R$8*10,1)),"")</f>
        <v/>
      </c>
      <c r="S88" s="35" t="str">
        <f>IFERROR(IF(S$7="","",
(
SUMIFS(IF($G$4="作業時間（hh:mm）",中間処理!$G:$G,中間処理!$I:$I),中間処理!$E:$E,S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88,中間処理!$B:$B,"予定",中間処理!$C:$C,"&gt;="&amp;$G$1,中間処理!$C:$C,"&lt;="&amp;$G$2,中間処理!$D:$D,IF($G$3="すべての作業","&lt;&gt;",$G$3)),0)
)
/IF($G$5="10aあたり",S$8*10,1)),"")</f>
        <v/>
      </c>
      <c r="T88" s="35" t="str">
        <f>IFERROR(IF(T$7="","",
(
SUMIFS(IF($G$4="作業時間（hh:mm）",中間処理!$G:$G,中間処理!$I:$I),中間処理!$E:$E,T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88,中間処理!$B:$B,"予定",中間処理!$C:$C,"&gt;="&amp;$G$1,中間処理!$C:$C,"&lt;="&amp;$G$2,中間処理!$D:$D,IF($G$3="すべての作業","&lt;&gt;",$G$3)),0)
)
/IF($G$5="10aあたり",T$8*10,1)),"")</f>
        <v/>
      </c>
      <c r="U88" s="35" t="str">
        <f>IFERROR(IF(U$7="","",
(
SUMIFS(IF($G$4="作業時間（hh:mm）",中間処理!$G:$G,中間処理!$I:$I),中間処理!$E:$E,U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88,中間処理!$B:$B,"予定",中間処理!$C:$C,"&gt;="&amp;$G$1,中間処理!$C:$C,"&lt;="&amp;$G$2,中間処理!$D:$D,IF($G$3="すべての作業","&lt;&gt;",$G$3)),0)
)
/IF($G$5="10aあたり",U$8*10,1)),"")</f>
        <v/>
      </c>
      <c r="V88" s="35" t="str">
        <f>IFERROR(IF(V$7="","",
(
SUMIFS(IF($G$4="作業時間（hh:mm）",中間処理!$G:$G,中間処理!$I:$I),中間処理!$E:$E,V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88,中間処理!$B:$B,"予定",中間処理!$C:$C,"&gt;="&amp;$G$1,中間処理!$C:$C,"&lt;="&amp;$G$2,中間処理!$D:$D,IF($G$3="すべての作業","&lt;&gt;",$G$3)),0)
)
/IF($G$5="10aあたり",V$8*10,1)),"")</f>
        <v/>
      </c>
      <c r="W88" s="35" t="str">
        <f>IFERROR(IF(W$7="","",
(
SUMIFS(IF($G$4="作業時間（hh:mm）",中間処理!$G:$G,中間処理!$I:$I),中間処理!$E:$E,W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88,中間処理!$B:$B,"予定",中間処理!$C:$C,"&gt;="&amp;$G$1,中間処理!$C:$C,"&lt;="&amp;$G$2,中間処理!$D:$D,IF($G$3="すべての作業","&lt;&gt;",$G$3)),0)
)
/IF($G$5="10aあたり",W$8*10,1)),"")</f>
        <v/>
      </c>
      <c r="X88" s="35" t="str">
        <f>IFERROR(IF(X$7="","",
(
SUMIFS(IF($G$4="作業時間（hh:mm）",中間処理!$G:$G,中間処理!$I:$I),中間処理!$E:$E,X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88,中間処理!$B:$B,"予定",中間処理!$C:$C,"&gt;="&amp;$G$1,中間処理!$C:$C,"&lt;="&amp;$G$2,中間処理!$D:$D,IF($G$3="すべての作業","&lt;&gt;",$G$3)),0)
)
/IF($G$5="10aあたり",X$8*10,1)),"")</f>
        <v/>
      </c>
      <c r="Y88" s="35" t="str">
        <f>IFERROR(IF(Y$7="","",
(
SUMIFS(IF($G$4="作業時間（hh:mm）",中間処理!$G:$G,中間処理!$I:$I),中間処理!$E:$E,Y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88,中間処理!$B:$B,"予定",中間処理!$C:$C,"&gt;="&amp;$G$1,中間処理!$C:$C,"&lt;="&amp;$G$2,中間処理!$D:$D,IF($G$3="すべての作業","&lt;&gt;",$G$3)),0)
)
/IF($G$5="10aあたり",Y$8*10,1)),"")</f>
        <v/>
      </c>
      <c r="Z88" s="35" t="str">
        <f>IFERROR(IF(Z$7="","",
(
SUMIFS(IF($G$4="作業時間（hh:mm）",中間処理!$G:$G,中間処理!$I:$I),中間処理!$E:$E,Z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88,中間処理!$B:$B,"予定",中間処理!$C:$C,"&gt;="&amp;$G$1,中間処理!$C:$C,"&lt;="&amp;$G$2,中間処理!$D:$D,IF($G$3="すべての作業","&lt;&gt;",$G$3)),0)
)
/IF($G$5="10aあたり",Z$8*10,1)),"")</f>
        <v/>
      </c>
      <c r="AA88" s="35" t="str">
        <f>IFERROR(IF(AA$7="","",
(
SUMIFS(IF($G$4="作業時間（hh:mm）",中間処理!$G:$G,中間処理!$I:$I),中間処理!$E:$E,AA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88,中間処理!$B:$B,"予定",中間処理!$C:$C,"&gt;="&amp;$G$1,中間処理!$C:$C,"&lt;="&amp;$G$2,中間処理!$D:$D,IF($G$3="すべての作業","&lt;&gt;",$G$3)),0)
)
/IF($G$5="10aあたり",AA$8*10,1)),"")</f>
        <v/>
      </c>
      <c r="AB88" s="35" t="str">
        <f>IFERROR(IF(AB$7="","",
(
SUMIFS(IF($G$4="作業時間（hh:mm）",中間処理!$G:$G,中間処理!$I:$I),中間処理!$E:$E,AB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88,中間処理!$B:$B,"予定",中間処理!$C:$C,"&gt;="&amp;$G$1,中間処理!$C:$C,"&lt;="&amp;$G$2,中間処理!$D:$D,IF($G$3="すべての作業","&lt;&gt;",$G$3)),0)
)
/IF($G$5="10aあたり",AB$8*10,1)),"")</f>
        <v/>
      </c>
      <c r="AC88" s="35" t="str">
        <f>IFERROR(IF(AC$7="","",
(
SUMIFS(IF($G$4="作業時間（hh:mm）",中間処理!$G:$G,中間処理!$I:$I),中間処理!$E:$E,AC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88,中間処理!$B:$B,"予定",中間処理!$C:$C,"&gt;="&amp;$G$1,中間処理!$C:$C,"&lt;="&amp;$G$2,中間処理!$D:$D,IF($G$3="すべての作業","&lt;&gt;",$G$3)),0)
)
/IF($G$5="10aあたり",AC$8*10,1)),"")</f>
        <v/>
      </c>
      <c r="AD88" s="35" t="str">
        <f>IFERROR(IF(AD$7="","",
(
SUMIFS(IF($G$4="作業時間（hh:mm）",中間処理!$G:$G,中間処理!$I:$I),中間処理!$E:$E,AD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88,中間処理!$B:$B,"予定",中間処理!$C:$C,"&gt;="&amp;$G$1,中間処理!$C:$C,"&lt;="&amp;$G$2,中間処理!$D:$D,IF($G$3="すべての作業","&lt;&gt;",$G$3)),0)
)
/IF($G$5="10aあたり",AD$8*10,1)),"")</f>
        <v/>
      </c>
      <c r="AE88" s="35" t="str">
        <f>IFERROR(IF(AE$7="","",
(
SUMIFS(IF($G$4="作業時間（hh:mm）",中間処理!$G:$G,中間処理!$I:$I),中間処理!$E:$E,AE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88,中間処理!$B:$B,"予定",中間処理!$C:$C,"&gt;="&amp;$G$1,中間処理!$C:$C,"&lt;="&amp;$G$2,中間処理!$D:$D,IF($G$3="すべての作業","&lt;&gt;",$G$3)),0)
)
/IF($G$5="10aあたり",AE$8*10,1)),"")</f>
        <v/>
      </c>
      <c r="AF88" s="35" t="str">
        <f>IFERROR(IF(AF$7="","",
(
SUMIFS(IF($G$4="作業時間（hh:mm）",中間処理!$G:$G,中間処理!$I:$I),中間処理!$E:$E,AF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88,中間処理!$B:$B,"予定",中間処理!$C:$C,"&gt;="&amp;$G$1,中間処理!$C:$C,"&lt;="&amp;$G$2,中間処理!$D:$D,IF($G$3="すべての作業","&lt;&gt;",$G$3)),0)
)
/IF($G$5="10aあたり",AF$8*10,1)),"")</f>
        <v/>
      </c>
      <c r="AG88" s="35" t="str">
        <f>IFERROR(IF(AG$7="","",
(
SUMIFS(IF($G$4="作業時間（hh:mm）",中間処理!$G:$G,中間処理!$I:$I),中間処理!$E:$E,AG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88,中間処理!$B:$B,"予定",中間処理!$C:$C,"&gt;="&amp;$G$1,中間処理!$C:$C,"&lt;="&amp;$G$2,中間処理!$D:$D,IF($G$3="すべての作業","&lt;&gt;",$G$3)),0)
)
/IF($G$5="10aあたり",AG$8*10,1)),"")</f>
        <v/>
      </c>
      <c r="AH88" s="35" t="str">
        <f>IFERROR(IF(AH$7="","",
(
SUMIFS(IF($G$4="作業時間（hh:mm）",中間処理!$G:$G,中間処理!$I:$I),中間処理!$E:$E,AH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88,中間処理!$B:$B,"予定",中間処理!$C:$C,"&gt;="&amp;$G$1,中間処理!$C:$C,"&lt;="&amp;$G$2,中間処理!$D:$D,IF($G$3="すべての作業","&lt;&gt;",$G$3)),0)
)
/IF($G$5="10aあたり",AH$8*10,1)),"")</f>
        <v/>
      </c>
      <c r="AI88" s="35" t="str">
        <f>IFERROR(IF(AI$7="","",
(
SUMIFS(IF($G$4="作業時間（hh:mm）",中間処理!$G:$G,中間処理!$I:$I),中間処理!$E:$E,AI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88,中間処理!$B:$B,"予定",中間処理!$C:$C,"&gt;="&amp;$G$1,中間処理!$C:$C,"&lt;="&amp;$G$2,中間処理!$D:$D,IF($G$3="すべての作業","&lt;&gt;",$G$3)),0)
)
/IF($G$5="10aあたり",AI$8*10,1)),"")</f>
        <v/>
      </c>
      <c r="AJ88" s="35" t="str">
        <f>IFERROR(IF(AJ$7="","",
(
SUMIFS(IF($G$4="作業時間（hh:mm）",中間処理!$G:$G,中間処理!$I:$I),中間処理!$E:$E,AJ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88,中間処理!$B:$B,"予定",中間処理!$C:$C,"&gt;="&amp;$G$1,中間処理!$C:$C,"&lt;="&amp;$G$2,中間処理!$D:$D,IF($G$3="すべての作業","&lt;&gt;",$G$3)),0)
)
/IF($G$5="10aあたり",AJ$8*10,1)),"")</f>
        <v/>
      </c>
      <c r="AK88" s="35" t="str">
        <f>IFERROR(IF(AK$7="","",
(
SUMIFS(IF($G$4="作業時間（hh:mm）",中間処理!$G:$G,中間処理!$I:$I),中間処理!$E:$E,AK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88,中間処理!$B:$B,"予定",中間処理!$C:$C,"&gt;="&amp;$G$1,中間処理!$C:$C,"&lt;="&amp;$G$2,中間処理!$D:$D,IF($G$3="すべての作業","&lt;&gt;",$G$3)),0)
)
/IF($G$5="10aあたり",AK$8*10,1)),"")</f>
        <v/>
      </c>
      <c r="AL88" s="35" t="str">
        <f>IFERROR(IF(AL$7="","",
(
SUMIFS(IF($G$4="作業時間（hh:mm）",中間処理!$G:$G,中間処理!$I:$I),中間処理!$E:$E,AL$7,中間処理!$F:$F,$F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88,中間処理!$B:$B,"予定",中間処理!$C:$C,"&gt;="&amp;$G$1,中間処理!$C:$C,"&lt;="&amp;$G$2,中間処理!$D:$D,IF($G$3="すべての作業","&lt;&gt;",$G$3)),0)
)
/IF($G$5="10aあたり",AL$8*10,1)),"")</f>
        <v/>
      </c>
    </row>
    <row r="89" spans="7:38">
      <c r="G89" s="13"/>
      <c r="H89" s="22" t="str">
        <f>IF(G89="","",
IF(G$4="作業時間（hh:mm）",SUM(I89:AL89),
IF(
COUNTIFS(単価情報!C:C,F89,単価情報!B:B,"作業者",単価情報!K:K,"&gt;="&amp;G$1,単価情報!J:J,"&lt;="&amp;G$2)
+COUNTIFS(単価情報!C:C,F89,単価情報!B:B,"作業者",単価情報!K:K,"",単価情報!J:J,"&lt;="&amp;G$2)=0,
"単価設定なし",SUM(I89:AL89))))</f>
        <v/>
      </c>
      <c r="I89" s="34" t="str">
        <f>IFERROR(IF(I$7="","",
(
SUMIFS(IF($G$4="作業時間（hh:mm）",中間処理!$G:$G,中間処理!$I:$I),中間処理!$E:$E,I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89,中間処理!$B:$B,"予定",中間処理!$C:$C,"&gt;="&amp;$G$1,中間処理!$C:$C,"&lt;="&amp;$G$2,中間処理!$D:$D,IF($G$3="すべての作業","&lt;&gt;",$G$3)),0)
)
/IF($G$5="10aあたり",I$8*10,1)),"")</f>
        <v/>
      </c>
      <c r="J89" s="35" t="str">
        <f>IFERROR(IF(J$7="","",
(
SUMIFS(IF($G$4="作業時間（hh:mm）",中間処理!$G:$G,中間処理!$I:$I),中間処理!$E:$E,J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89,中間処理!$B:$B,"予定",中間処理!$C:$C,"&gt;="&amp;$G$1,中間処理!$C:$C,"&lt;="&amp;$G$2,中間処理!$D:$D,IF($G$3="すべての作業","&lt;&gt;",$G$3)),0)
)
/IF($G$5="10aあたり",J$8*10,1)),"")</f>
        <v/>
      </c>
      <c r="K89" s="35" t="str">
        <f>IFERROR(IF(K$7="","",
(
SUMIFS(IF($G$4="作業時間（hh:mm）",中間処理!$G:$G,中間処理!$I:$I),中間処理!$E:$E,K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89,中間処理!$B:$B,"予定",中間処理!$C:$C,"&gt;="&amp;$G$1,中間処理!$C:$C,"&lt;="&amp;$G$2,中間処理!$D:$D,IF($G$3="すべての作業","&lt;&gt;",$G$3)),0)
)
/IF($G$5="10aあたり",K$8*10,1)),"")</f>
        <v/>
      </c>
      <c r="L89" s="35" t="str">
        <f>IFERROR(IF(L$7="","",
(
SUMIFS(IF($G$4="作業時間（hh:mm）",中間処理!$G:$G,中間処理!$I:$I),中間処理!$E:$E,L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89,中間処理!$B:$B,"予定",中間処理!$C:$C,"&gt;="&amp;$G$1,中間処理!$C:$C,"&lt;="&amp;$G$2,中間処理!$D:$D,IF($G$3="すべての作業","&lt;&gt;",$G$3)),0)
)
/IF($G$5="10aあたり",L$8*10,1)),"")</f>
        <v/>
      </c>
      <c r="M89" s="35" t="str">
        <f>IFERROR(IF(M$7="","",
(
SUMIFS(IF($G$4="作業時間（hh:mm）",中間処理!$G:$G,中間処理!$I:$I),中間処理!$E:$E,M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89,中間処理!$B:$B,"予定",中間処理!$C:$C,"&gt;="&amp;$G$1,中間処理!$C:$C,"&lt;="&amp;$G$2,中間処理!$D:$D,IF($G$3="すべての作業","&lt;&gt;",$G$3)),0)
)
/IF($G$5="10aあたり",M$8*10,1)),"")</f>
        <v/>
      </c>
      <c r="N89" s="35" t="str">
        <f>IFERROR(IF(N$7="","",
(
SUMIFS(IF($G$4="作業時間（hh:mm）",中間処理!$G:$G,中間処理!$I:$I),中間処理!$E:$E,N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89,中間処理!$B:$B,"予定",中間処理!$C:$C,"&gt;="&amp;$G$1,中間処理!$C:$C,"&lt;="&amp;$G$2,中間処理!$D:$D,IF($G$3="すべての作業","&lt;&gt;",$G$3)),0)
)
/IF($G$5="10aあたり",N$8*10,1)),"")</f>
        <v/>
      </c>
      <c r="O89" s="35" t="str">
        <f>IFERROR(IF(O$7="","",
(
SUMIFS(IF($G$4="作業時間（hh:mm）",中間処理!$G:$G,中間処理!$I:$I),中間処理!$E:$E,O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89,中間処理!$B:$B,"予定",中間処理!$C:$C,"&gt;="&amp;$G$1,中間処理!$C:$C,"&lt;="&amp;$G$2,中間処理!$D:$D,IF($G$3="すべての作業","&lt;&gt;",$G$3)),0)
)
/IF($G$5="10aあたり",O$8*10,1)),"")</f>
        <v/>
      </c>
      <c r="P89" s="35" t="str">
        <f>IFERROR(IF(P$7="","",
(
SUMIFS(IF($G$4="作業時間（hh:mm）",中間処理!$G:$G,中間処理!$I:$I),中間処理!$E:$E,P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89,中間処理!$B:$B,"予定",中間処理!$C:$C,"&gt;="&amp;$G$1,中間処理!$C:$C,"&lt;="&amp;$G$2,中間処理!$D:$D,IF($G$3="すべての作業","&lt;&gt;",$G$3)),0)
)
/IF($G$5="10aあたり",P$8*10,1)),"")</f>
        <v/>
      </c>
      <c r="Q89" s="35" t="str">
        <f>IFERROR(IF(Q$7="","",
(
SUMIFS(IF($G$4="作業時間（hh:mm）",中間処理!$G:$G,中間処理!$I:$I),中間処理!$E:$E,Q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89,中間処理!$B:$B,"予定",中間処理!$C:$C,"&gt;="&amp;$G$1,中間処理!$C:$C,"&lt;="&amp;$G$2,中間処理!$D:$D,IF($G$3="すべての作業","&lt;&gt;",$G$3)),0)
)
/IF($G$5="10aあたり",Q$8*10,1)),"")</f>
        <v/>
      </c>
      <c r="R89" s="35" t="str">
        <f>IFERROR(IF(R$7="","",
(
SUMIFS(IF($G$4="作業時間（hh:mm）",中間処理!$G:$G,中間処理!$I:$I),中間処理!$E:$E,R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89,中間処理!$B:$B,"予定",中間処理!$C:$C,"&gt;="&amp;$G$1,中間処理!$C:$C,"&lt;="&amp;$G$2,中間処理!$D:$D,IF($G$3="すべての作業","&lt;&gt;",$G$3)),0)
)
/IF($G$5="10aあたり",R$8*10,1)),"")</f>
        <v/>
      </c>
      <c r="S89" s="35" t="str">
        <f>IFERROR(IF(S$7="","",
(
SUMIFS(IF($G$4="作業時間（hh:mm）",中間処理!$G:$G,中間処理!$I:$I),中間処理!$E:$E,S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89,中間処理!$B:$B,"予定",中間処理!$C:$C,"&gt;="&amp;$G$1,中間処理!$C:$C,"&lt;="&amp;$G$2,中間処理!$D:$D,IF($G$3="すべての作業","&lt;&gt;",$G$3)),0)
)
/IF($G$5="10aあたり",S$8*10,1)),"")</f>
        <v/>
      </c>
      <c r="T89" s="35" t="str">
        <f>IFERROR(IF(T$7="","",
(
SUMIFS(IF($G$4="作業時間（hh:mm）",中間処理!$G:$G,中間処理!$I:$I),中間処理!$E:$E,T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89,中間処理!$B:$B,"予定",中間処理!$C:$C,"&gt;="&amp;$G$1,中間処理!$C:$C,"&lt;="&amp;$G$2,中間処理!$D:$D,IF($G$3="すべての作業","&lt;&gt;",$G$3)),0)
)
/IF($G$5="10aあたり",T$8*10,1)),"")</f>
        <v/>
      </c>
      <c r="U89" s="35" t="str">
        <f>IFERROR(IF(U$7="","",
(
SUMIFS(IF($G$4="作業時間（hh:mm）",中間処理!$G:$G,中間処理!$I:$I),中間処理!$E:$E,U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89,中間処理!$B:$B,"予定",中間処理!$C:$C,"&gt;="&amp;$G$1,中間処理!$C:$C,"&lt;="&amp;$G$2,中間処理!$D:$D,IF($G$3="すべての作業","&lt;&gt;",$G$3)),0)
)
/IF($G$5="10aあたり",U$8*10,1)),"")</f>
        <v/>
      </c>
      <c r="V89" s="35" t="str">
        <f>IFERROR(IF(V$7="","",
(
SUMIFS(IF($G$4="作業時間（hh:mm）",中間処理!$G:$G,中間処理!$I:$I),中間処理!$E:$E,V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89,中間処理!$B:$B,"予定",中間処理!$C:$C,"&gt;="&amp;$G$1,中間処理!$C:$C,"&lt;="&amp;$G$2,中間処理!$D:$D,IF($G$3="すべての作業","&lt;&gt;",$G$3)),0)
)
/IF($G$5="10aあたり",V$8*10,1)),"")</f>
        <v/>
      </c>
      <c r="W89" s="35" t="str">
        <f>IFERROR(IF(W$7="","",
(
SUMIFS(IF($G$4="作業時間（hh:mm）",中間処理!$G:$G,中間処理!$I:$I),中間処理!$E:$E,W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89,中間処理!$B:$B,"予定",中間処理!$C:$C,"&gt;="&amp;$G$1,中間処理!$C:$C,"&lt;="&amp;$G$2,中間処理!$D:$D,IF($G$3="すべての作業","&lt;&gt;",$G$3)),0)
)
/IF($G$5="10aあたり",W$8*10,1)),"")</f>
        <v/>
      </c>
      <c r="X89" s="35" t="str">
        <f>IFERROR(IF(X$7="","",
(
SUMIFS(IF($G$4="作業時間（hh:mm）",中間処理!$G:$G,中間処理!$I:$I),中間処理!$E:$E,X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89,中間処理!$B:$B,"予定",中間処理!$C:$C,"&gt;="&amp;$G$1,中間処理!$C:$C,"&lt;="&amp;$G$2,中間処理!$D:$D,IF($G$3="すべての作業","&lt;&gt;",$G$3)),0)
)
/IF($G$5="10aあたり",X$8*10,1)),"")</f>
        <v/>
      </c>
      <c r="Y89" s="35" t="str">
        <f>IFERROR(IF(Y$7="","",
(
SUMIFS(IF($G$4="作業時間（hh:mm）",中間処理!$G:$G,中間処理!$I:$I),中間処理!$E:$E,Y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89,中間処理!$B:$B,"予定",中間処理!$C:$C,"&gt;="&amp;$G$1,中間処理!$C:$C,"&lt;="&amp;$G$2,中間処理!$D:$D,IF($G$3="すべての作業","&lt;&gt;",$G$3)),0)
)
/IF($G$5="10aあたり",Y$8*10,1)),"")</f>
        <v/>
      </c>
      <c r="Z89" s="35" t="str">
        <f>IFERROR(IF(Z$7="","",
(
SUMIFS(IF($G$4="作業時間（hh:mm）",中間処理!$G:$G,中間処理!$I:$I),中間処理!$E:$E,Z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89,中間処理!$B:$B,"予定",中間処理!$C:$C,"&gt;="&amp;$G$1,中間処理!$C:$C,"&lt;="&amp;$G$2,中間処理!$D:$D,IF($G$3="すべての作業","&lt;&gt;",$G$3)),0)
)
/IF($G$5="10aあたり",Z$8*10,1)),"")</f>
        <v/>
      </c>
      <c r="AA89" s="35" t="str">
        <f>IFERROR(IF(AA$7="","",
(
SUMIFS(IF($G$4="作業時間（hh:mm）",中間処理!$G:$G,中間処理!$I:$I),中間処理!$E:$E,AA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89,中間処理!$B:$B,"予定",中間処理!$C:$C,"&gt;="&amp;$G$1,中間処理!$C:$C,"&lt;="&amp;$G$2,中間処理!$D:$D,IF($G$3="すべての作業","&lt;&gt;",$G$3)),0)
)
/IF($G$5="10aあたり",AA$8*10,1)),"")</f>
        <v/>
      </c>
      <c r="AB89" s="35" t="str">
        <f>IFERROR(IF(AB$7="","",
(
SUMIFS(IF($G$4="作業時間（hh:mm）",中間処理!$G:$G,中間処理!$I:$I),中間処理!$E:$E,AB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89,中間処理!$B:$B,"予定",中間処理!$C:$C,"&gt;="&amp;$G$1,中間処理!$C:$C,"&lt;="&amp;$G$2,中間処理!$D:$D,IF($G$3="すべての作業","&lt;&gt;",$G$3)),0)
)
/IF($G$5="10aあたり",AB$8*10,1)),"")</f>
        <v/>
      </c>
      <c r="AC89" s="35" t="str">
        <f>IFERROR(IF(AC$7="","",
(
SUMIFS(IF($G$4="作業時間（hh:mm）",中間処理!$G:$G,中間処理!$I:$I),中間処理!$E:$E,AC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89,中間処理!$B:$B,"予定",中間処理!$C:$C,"&gt;="&amp;$G$1,中間処理!$C:$C,"&lt;="&amp;$G$2,中間処理!$D:$D,IF($G$3="すべての作業","&lt;&gt;",$G$3)),0)
)
/IF($G$5="10aあたり",AC$8*10,1)),"")</f>
        <v/>
      </c>
      <c r="AD89" s="35" t="str">
        <f>IFERROR(IF(AD$7="","",
(
SUMIFS(IF($G$4="作業時間（hh:mm）",中間処理!$G:$G,中間処理!$I:$I),中間処理!$E:$E,AD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89,中間処理!$B:$B,"予定",中間処理!$C:$C,"&gt;="&amp;$G$1,中間処理!$C:$C,"&lt;="&amp;$G$2,中間処理!$D:$D,IF($G$3="すべての作業","&lt;&gt;",$G$3)),0)
)
/IF($G$5="10aあたり",AD$8*10,1)),"")</f>
        <v/>
      </c>
      <c r="AE89" s="35" t="str">
        <f>IFERROR(IF(AE$7="","",
(
SUMIFS(IF($G$4="作業時間（hh:mm）",中間処理!$G:$G,中間処理!$I:$I),中間処理!$E:$E,AE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89,中間処理!$B:$B,"予定",中間処理!$C:$C,"&gt;="&amp;$G$1,中間処理!$C:$C,"&lt;="&amp;$G$2,中間処理!$D:$D,IF($G$3="すべての作業","&lt;&gt;",$G$3)),0)
)
/IF($G$5="10aあたり",AE$8*10,1)),"")</f>
        <v/>
      </c>
      <c r="AF89" s="35" t="str">
        <f>IFERROR(IF(AF$7="","",
(
SUMIFS(IF($G$4="作業時間（hh:mm）",中間処理!$G:$G,中間処理!$I:$I),中間処理!$E:$E,AF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89,中間処理!$B:$B,"予定",中間処理!$C:$C,"&gt;="&amp;$G$1,中間処理!$C:$C,"&lt;="&amp;$G$2,中間処理!$D:$D,IF($G$3="すべての作業","&lt;&gt;",$G$3)),0)
)
/IF($G$5="10aあたり",AF$8*10,1)),"")</f>
        <v/>
      </c>
      <c r="AG89" s="35" t="str">
        <f>IFERROR(IF(AG$7="","",
(
SUMIFS(IF($G$4="作業時間（hh:mm）",中間処理!$G:$G,中間処理!$I:$I),中間処理!$E:$E,AG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89,中間処理!$B:$B,"予定",中間処理!$C:$C,"&gt;="&amp;$G$1,中間処理!$C:$C,"&lt;="&amp;$G$2,中間処理!$D:$D,IF($G$3="すべての作業","&lt;&gt;",$G$3)),0)
)
/IF($G$5="10aあたり",AG$8*10,1)),"")</f>
        <v/>
      </c>
      <c r="AH89" s="35" t="str">
        <f>IFERROR(IF(AH$7="","",
(
SUMIFS(IF($G$4="作業時間（hh:mm）",中間処理!$G:$G,中間処理!$I:$I),中間処理!$E:$E,AH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89,中間処理!$B:$B,"予定",中間処理!$C:$C,"&gt;="&amp;$G$1,中間処理!$C:$C,"&lt;="&amp;$G$2,中間処理!$D:$D,IF($G$3="すべての作業","&lt;&gt;",$G$3)),0)
)
/IF($G$5="10aあたり",AH$8*10,1)),"")</f>
        <v/>
      </c>
      <c r="AI89" s="35" t="str">
        <f>IFERROR(IF(AI$7="","",
(
SUMIFS(IF($G$4="作業時間（hh:mm）",中間処理!$G:$G,中間処理!$I:$I),中間処理!$E:$E,AI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89,中間処理!$B:$B,"予定",中間処理!$C:$C,"&gt;="&amp;$G$1,中間処理!$C:$C,"&lt;="&amp;$G$2,中間処理!$D:$D,IF($G$3="すべての作業","&lt;&gt;",$G$3)),0)
)
/IF($G$5="10aあたり",AI$8*10,1)),"")</f>
        <v/>
      </c>
      <c r="AJ89" s="35" t="str">
        <f>IFERROR(IF(AJ$7="","",
(
SUMIFS(IF($G$4="作業時間（hh:mm）",中間処理!$G:$G,中間処理!$I:$I),中間処理!$E:$E,AJ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89,中間処理!$B:$B,"予定",中間処理!$C:$C,"&gt;="&amp;$G$1,中間処理!$C:$C,"&lt;="&amp;$G$2,中間処理!$D:$D,IF($G$3="すべての作業","&lt;&gt;",$G$3)),0)
)
/IF($G$5="10aあたり",AJ$8*10,1)),"")</f>
        <v/>
      </c>
      <c r="AK89" s="35" t="str">
        <f>IFERROR(IF(AK$7="","",
(
SUMIFS(IF($G$4="作業時間（hh:mm）",中間処理!$G:$G,中間処理!$I:$I),中間処理!$E:$E,AK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89,中間処理!$B:$B,"予定",中間処理!$C:$C,"&gt;="&amp;$G$1,中間処理!$C:$C,"&lt;="&amp;$G$2,中間処理!$D:$D,IF($G$3="すべての作業","&lt;&gt;",$G$3)),0)
)
/IF($G$5="10aあたり",AK$8*10,1)),"")</f>
        <v/>
      </c>
      <c r="AL89" s="35" t="str">
        <f>IFERROR(IF(AL$7="","",
(
SUMIFS(IF($G$4="作業時間（hh:mm）",中間処理!$G:$G,中間処理!$I:$I),中間処理!$E:$E,AL$7,中間処理!$F:$F,$F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89,中間処理!$B:$B,"予定",中間処理!$C:$C,"&gt;="&amp;$G$1,中間処理!$C:$C,"&lt;="&amp;$G$2,中間処理!$D:$D,IF($G$3="すべての作業","&lt;&gt;",$G$3)),0)
)
/IF($G$5="10aあたり",AL$8*10,1)),"")</f>
        <v/>
      </c>
    </row>
    <row r="90" spans="7:38">
      <c r="G90" s="13"/>
      <c r="H90" s="22" t="str">
        <f>IF(G90="","",
IF(G$4="作業時間（hh:mm）",SUM(I90:AL90),
IF(
COUNTIFS(単価情報!C:C,F90,単価情報!B:B,"作業者",単価情報!K:K,"&gt;="&amp;G$1,単価情報!J:J,"&lt;="&amp;G$2)
+COUNTIFS(単価情報!C:C,F90,単価情報!B:B,"作業者",単価情報!K:K,"",単価情報!J:J,"&lt;="&amp;G$2)=0,
"単価設定なし",SUM(I90:AL90))))</f>
        <v/>
      </c>
      <c r="I90" s="34" t="str">
        <f>IFERROR(IF(I$7="","",
(
SUMIFS(IF($G$4="作業時間（hh:mm）",中間処理!$G:$G,中間処理!$I:$I),中間処理!$E:$E,I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90,中間処理!$B:$B,"予定",中間処理!$C:$C,"&gt;="&amp;$G$1,中間処理!$C:$C,"&lt;="&amp;$G$2,中間処理!$D:$D,IF($G$3="すべての作業","&lt;&gt;",$G$3)),0)
)
/IF($G$5="10aあたり",I$8*10,1)),"")</f>
        <v/>
      </c>
      <c r="J90" s="35" t="str">
        <f>IFERROR(IF(J$7="","",
(
SUMIFS(IF($G$4="作業時間（hh:mm）",中間処理!$G:$G,中間処理!$I:$I),中間処理!$E:$E,J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90,中間処理!$B:$B,"予定",中間処理!$C:$C,"&gt;="&amp;$G$1,中間処理!$C:$C,"&lt;="&amp;$G$2,中間処理!$D:$D,IF($G$3="すべての作業","&lt;&gt;",$G$3)),0)
)
/IF($G$5="10aあたり",J$8*10,1)),"")</f>
        <v/>
      </c>
      <c r="K90" s="35" t="str">
        <f>IFERROR(IF(K$7="","",
(
SUMIFS(IF($G$4="作業時間（hh:mm）",中間処理!$G:$G,中間処理!$I:$I),中間処理!$E:$E,K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90,中間処理!$B:$B,"予定",中間処理!$C:$C,"&gt;="&amp;$G$1,中間処理!$C:$C,"&lt;="&amp;$G$2,中間処理!$D:$D,IF($G$3="すべての作業","&lt;&gt;",$G$3)),0)
)
/IF($G$5="10aあたり",K$8*10,1)),"")</f>
        <v/>
      </c>
      <c r="L90" s="35" t="str">
        <f>IFERROR(IF(L$7="","",
(
SUMIFS(IF($G$4="作業時間（hh:mm）",中間処理!$G:$G,中間処理!$I:$I),中間処理!$E:$E,L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90,中間処理!$B:$B,"予定",中間処理!$C:$C,"&gt;="&amp;$G$1,中間処理!$C:$C,"&lt;="&amp;$G$2,中間処理!$D:$D,IF($G$3="すべての作業","&lt;&gt;",$G$3)),0)
)
/IF($G$5="10aあたり",L$8*10,1)),"")</f>
        <v/>
      </c>
      <c r="M90" s="35" t="str">
        <f>IFERROR(IF(M$7="","",
(
SUMIFS(IF($G$4="作業時間（hh:mm）",中間処理!$G:$G,中間処理!$I:$I),中間処理!$E:$E,M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90,中間処理!$B:$B,"予定",中間処理!$C:$C,"&gt;="&amp;$G$1,中間処理!$C:$C,"&lt;="&amp;$G$2,中間処理!$D:$D,IF($G$3="すべての作業","&lt;&gt;",$G$3)),0)
)
/IF($G$5="10aあたり",M$8*10,1)),"")</f>
        <v/>
      </c>
      <c r="N90" s="35" t="str">
        <f>IFERROR(IF(N$7="","",
(
SUMIFS(IF($G$4="作業時間（hh:mm）",中間処理!$G:$G,中間処理!$I:$I),中間処理!$E:$E,N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90,中間処理!$B:$B,"予定",中間処理!$C:$C,"&gt;="&amp;$G$1,中間処理!$C:$C,"&lt;="&amp;$G$2,中間処理!$D:$D,IF($G$3="すべての作業","&lt;&gt;",$G$3)),0)
)
/IF($G$5="10aあたり",N$8*10,1)),"")</f>
        <v/>
      </c>
      <c r="O90" s="35" t="str">
        <f>IFERROR(IF(O$7="","",
(
SUMIFS(IF($G$4="作業時間（hh:mm）",中間処理!$G:$G,中間処理!$I:$I),中間処理!$E:$E,O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90,中間処理!$B:$B,"予定",中間処理!$C:$C,"&gt;="&amp;$G$1,中間処理!$C:$C,"&lt;="&amp;$G$2,中間処理!$D:$D,IF($G$3="すべての作業","&lt;&gt;",$G$3)),0)
)
/IF($G$5="10aあたり",O$8*10,1)),"")</f>
        <v/>
      </c>
      <c r="P90" s="35" t="str">
        <f>IFERROR(IF(P$7="","",
(
SUMIFS(IF($G$4="作業時間（hh:mm）",中間処理!$G:$G,中間処理!$I:$I),中間処理!$E:$E,P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90,中間処理!$B:$B,"予定",中間処理!$C:$C,"&gt;="&amp;$G$1,中間処理!$C:$C,"&lt;="&amp;$G$2,中間処理!$D:$D,IF($G$3="すべての作業","&lt;&gt;",$G$3)),0)
)
/IF($G$5="10aあたり",P$8*10,1)),"")</f>
        <v/>
      </c>
      <c r="Q90" s="35" t="str">
        <f>IFERROR(IF(Q$7="","",
(
SUMIFS(IF($G$4="作業時間（hh:mm）",中間処理!$G:$G,中間処理!$I:$I),中間処理!$E:$E,Q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90,中間処理!$B:$B,"予定",中間処理!$C:$C,"&gt;="&amp;$G$1,中間処理!$C:$C,"&lt;="&amp;$G$2,中間処理!$D:$D,IF($G$3="すべての作業","&lt;&gt;",$G$3)),0)
)
/IF($G$5="10aあたり",Q$8*10,1)),"")</f>
        <v/>
      </c>
      <c r="R90" s="35" t="str">
        <f>IFERROR(IF(R$7="","",
(
SUMIFS(IF($G$4="作業時間（hh:mm）",中間処理!$G:$G,中間処理!$I:$I),中間処理!$E:$E,R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90,中間処理!$B:$B,"予定",中間処理!$C:$C,"&gt;="&amp;$G$1,中間処理!$C:$C,"&lt;="&amp;$G$2,中間処理!$D:$D,IF($G$3="すべての作業","&lt;&gt;",$G$3)),0)
)
/IF($G$5="10aあたり",R$8*10,1)),"")</f>
        <v/>
      </c>
      <c r="S90" s="35" t="str">
        <f>IFERROR(IF(S$7="","",
(
SUMIFS(IF($G$4="作業時間（hh:mm）",中間処理!$G:$G,中間処理!$I:$I),中間処理!$E:$E,S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90,中間処理!$B:$B,"予定",中間処理!$C:$C,"&gt;="&amp;$G$1,中間処理!$C:$C,"&lt;="&amp;$G$2,中間処理!$D:$D,IF($G$3="すべての作業","&lt;&gt;",$G$3)),0)
)
/IF($G$5="10aあたり",S$8*10,1)),"")</f>
        <v/>
      </c>
      <c r="T90" s="35" t="str">
        <f>IFERROR(IF(T$7="","",
(
SUMIFS(IF($G$4="作業時間（hh:mm）",中間処理!$G:$G,中間処理!$I:$I),中間処理!$E:$E,T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90,中間処理!$B:$B,"予定",中間処理!$C:$C,"&gt;="&amp;$G$1,中間処理!$C:$C,"&lt;="&amp;$G$2,中間処理!$D:$D,IF($G$3="すべての作業","&lt;&gt;",$G$3)),0)
)
/IF($G$5="10aあたり",T$8*10,1)),"")</f>
        <v/>
      </c>
      <c r="U90" s="35" t="str">
        <f>IFERROR(IF(U$7="","",
(
SUMIFS(IF($G$4="作業時間（hh:mm）",中間処理!$G:$G,中間処理!$I:$I),中間処理!$E:$E,U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90,中間処理!$B:$B,"予定",中間処理!$C:$C,"&gt;="&amp;$G$1,中間処理!$C:$C,"&lt;="&amp;$G$2,中間処理!$D:$D,IF($G$3="すべての作業","&lt;&gt;",$G$3)),0)
)
/IF($G$5="10aあたり",U$8*10,1)),"")</f>
        <v/>
      </c>
      <c r="V90" s="35" t="str">
        <f>IFERROR(IF(V$7="","",
(
SUMIFS(IF($G$4="作業時間（hh:mm）",中間処理!$G:$G,中間処理!$I:$I),中間処理!$E:$E,V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90,中間処理!$B:$B,"予定",中間処理!$C:$C,"&gt;="&amp;$G$1,中間処理!$C:$C,"&lt;="&amp;$G$2,中間処理!$D:$D,IF($G$3="すべての作業","&lt;&gt;",$G$3)),0)
)
/IF($G$5="10aあたり",V$8*10,1)),"")</f>
        <v/>
      </c>
      <c r="W90" s="35" t="str">
        <f>IFERROR(IF(W$7="","",
(
SUMIFS(IF($G$4="作業時間（hh:mm）",中間処理!$G:$G,中間処理!$I:$I),中間処理!$E:$E,W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90,中間処理!$B:$B,"予定",中間処理!$C:$C,"&gt;="&amp;$G$1,中間処理!$C:$C,"&lt;="&amp;$G$2,中間処理!$D:$D,IF($G$3="すべての作業","&lt;&gt;",$G$3)),0)
)
/IF($G$5="10aあたり",W$8*10,1)),"")</f>
        <v/>
      </c>
      <c r="X90" s="35" t="str">
        <f>IFERROR(IF(X$7="","",
(
SUMIFS(IF($G$4="作業時間（hh:mm）",中間処理!$G:$G,中間処理!$I:$I),中間処理!$E:$E,X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90,中間処理!$B:$B,"予定",中間処理!$C:$C,"&gt;="&amp;$G$1,中間処理!$C:$C,"&lt;="&amp;$G$2,中間処理!$D:$D,IF($G$3="すべての作業","&lt;&gt;",$G$3)),0)
)
/IF($G$5="10aあたり",X$8*10,1)),"")</f>
        <v/>
      </c>
      <c r="Y90" s="35" t="str">
        <f>IFERROR(IF(Y$7="","",
(
SUMIFS(IF($G$4="作業時間（hh:mm）",中間処理!$G:$G,中間処理!$I:$I),中間処理!$E:$E,Y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90,中間処理!$B:$B,"予定",中間処理!$C:$C,"&gt;="&amp;$G$1,中間処理!$C:$C,"&lt;="&amp;$G$2,中間処理!$D:$D,IF($G$3="すべての作業","&lt;&gt;",$G$3)),0)
)
/IF($G$5="10aあたり",Y$8*10,1)),"")</f>
        <v/>
      </c>
      <c r="Z90" s="35" t="str">
        <f>IFERROR(IF(Z$7="","",
(
SUMIFS(IF($G$4="作業時間（hh:mm）",中間処理!$G:$G,中間処理!$I:$I),中間処理!$E:$E,Z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90,中間処理!$B:$B,"予定",中間処理!$C:$C,"&gt;="&amp;$G$1,中間処理!$C:$C,"&lt;="&amp;$G$2,中間処理!$D:$D,IF($G$3="すべての作業","&lt;&gt;",$G$3)),0)
)
/IF($G$5="10aあたり",Z$8*10,1)),"")</f>
        <v/>
      </c>
      <c r="AA90" s="35" t="str">
        <f>IFERROR(IF(AA$7="","",
(
SUMIFS(IF($G$4="作業時間（hh:mm）",中間処理!$G:$G,中間処理!$I:$I),中間処理!$E:$E,AA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90,中間処理!$B:$B,"予定",中間処理!$C:$C,"&gt;="&amp;$G$1,中間処理!$C:$C,"&lt;="&amp;$G$2,中間処理!$D:$D,IF($G$3="すべての作業","&lt;&gt;",$G$3)),0)
)
/IF($G$5="10aあたり",AA$8*10,1)),"")</f>
        <v/>
      </c>
      <c r="AB90" s="35" t="str">
        <f>IFERROR(IF(AB$7="","",
(
SUMIFS(IF($G$4="作業時間（hh:mm）",中間処理!$G:$G,中間処理!$I:$I),中間処理!$E:$E,AB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90,中間処理!$B:$B,"予定",中間処理!$C:$C,"&gt;="&amp;$G$1,中間処理!$C:$C,"&lt;="&amp;$G$2,中間処理!$D:$D,IF($G$3="すべての作業","&lt;&gt;",$G$3)),0)
)
/IF($G$5="10aあたり",AB$8*10,1)),"")</f>
        <v/>
      </c>
      <c r="AC90" s="35" t="str">
        <f>IFERROR(IF(AC$7="","",
(
SUMIFS(IF($G$4="作業時間（hh:mm）",中間処理!$G:$G,中間処理!$I:$I),中間処理!$E:$E,AC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90,中間処理!$B:$B,"予定",中間処理!$C:$C,"&gt;="&amp;$G$1,中間処理!$C:$C,"&lt;="&amp;$G$2,中間処理!$D:$D,IF($G$3="すべての作業","&lt;&gt;",$G$3)),0)
)
/IF($G$5="10aあたり",AC$8*10,1)),"")</f>
        <v/>
      </c>
      <c r="AD90" s="35" t="str">
        <f>IFERROR(IF(AD$7="","",
(
SUMIFS(IF($G$4="作業時間（hh:mm）",中間処理!$G:$G,中間処理!$I:$I),中間処理!$E:$E,AD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90,中間処理!$B:$B,"予定",中間処理!$C:$C,"&gt;="&amp;$G$1,中間処理!$C:$C,"&lt;="&amp;$G$2,中間処理!$D:$D,IF($G$3="すべての作業","&lt;&gt;",$G$3)),0)
)
/IF($G$5="10aあたり",AD$8*10,1)),"")</f>
        <v/>
      </c>
      <c r="AE90" s="35" t="str">
        <f>IFERROR(IF(AE$7="","",
(
SUMIFS(IF($G$4="作業時間（hh:mm）",中間処理!$G:$G,中間処理!$I:$I),中間処理!$E:$E,AE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90,中間処理!$B:$B,"予定",中間処理!$C:$C,"&gt;="&amp;$G$1,中間処理!$C:$C,"&lt;="&amp;$G$2,中間処理!$D:$D,IF($G$3="すべての作業","&lt;&gt;",$G$3)),0)
)
/IF($G$5="10aあたり",AE$8*10,1)),"")</f>
        <v/>
      </c>
      <c r="AF90" s="35" t="str">
        <f>IFERROR(IF(AF$7="","",
(
SUMIFS(IF($G$4="作業時間（hh:mm）",中間処理!$G:$G,中間処理!$I:$I),中間処理!$E:$E,AF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90,中間処理!$B:$B,"予定",中間処理!$C:$C,"&gt;="&amp;$G$1,中間処理!$C:$C,"&lt;="&amp;$G$2,中間処理!$D:$D,IF($G$3="すべての作業","&lt;&gt;",$G$3)),0)
)
/IF($G$5="10aあたり",AF$8*10,1)),"")</f>
        <v/>
      </c>
      <c r="AG90" s="35" t="str">
        <f>IFERROR(IF(AG$7="","",
(
SUMIFS(IF($G$4="作業時間（hh:mm）",中間処理!$G:$G,中間処理!$I:$I),中間処理!$E:$E,AG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90,中間処理!$B:$B,"予定",中間処理!$C:$C,"&gt;="&amp;$G$1,中間処理!$C:$C,"&lt;="&amp;$G$2,中間処理!$D:$D,IF($G$3="すべての作業","&lt;&gt;",$G$3)),0)
)
/IF($G$5="10aあたり",AG$8*10,1)),"")</f>
        <v/>
      </c>
      <c r="AH90" s="35" t="str">
        <f>IFERROR(IF(AH$7="","",
(
SUMIFS(IF($G$4="作業時間（hh:mm）",中間処理!$G:$G,中間処理!$I:$I),中間処理!$E:$E,AH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90,中間処理!$B:$B,"予定",中間処理!$C:$C,"&gt;="&amp;$G$1,中間処理!$C:$C,"&lt;="&amp;$G$2,中間処理!$D:$D,IF($G$3="すべての作業","&lt;&gt;",$G$3)),0)
)
/IF($G$5="10aあたり",AH$8*10,1)),"")</f>
        <v/>
      </c>
      <c r="AI90" s="35" t="str">
        <f>IFERROR(IF(AI$7="","",
(
SUMIFS(IF($G$4="作業時間（hh:mm）",中間処理!$G:$G,中間処理!$I:$I),中間処理!$E:$E,AI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90,中間処理!$B:$B,"予定",中間処理!$C:$C,"&gt;="&amp;$G$1,中間処理!$C:$C,"&lt;="&amp;$G$2,中間処理!$D:$D,IF($G$3="すべての作業","&lt;&gt;",$G$3)),0)
)
/IF($G$5="10aあたり",AI$8*10,1)),"")</f>
        <v/>
      </c>
      <c r="AJ90" s="35" t="str">
        <f>IFERROR(IF(AJ$7="","",
(
SUMIFS(IF($G$4="作業時間（hh:mm）",中間処理!$G:$G,中間処理!$I:$I),中間処理!$E:$E,AJ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90,中間処理!$B:$B,"予定",中間処理!$C:$C,"&gt;="&amp;$G$1,中間処理!$C:$C,"&lt;="&amp;$G$2,中間処理!$D:$D,IF($G$3="すべての作業","&lt;&gt;",$G$3)),0)
)
/IF($G$5="10aあたり",AJ$8*10,1)),"")</f>
        <v/>
      </c>
      <c r="AK90" s="35" t="str">
        <f>IFERROR(IF(AK$7="","",
(
SUMIFS(IF($G$4="作業時間（hh:mm）",中間処理!$G:$G,中間処理!$I:$I),中間処理!$E:$E,AK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90,中間処理!$B:$B,"予定",中間処理!$C:$C,"&gt;="&amp;$G$1,中間処理!$C:$C,"&lt;="&amp;$G$2,中間処理!$D:$D,IF($G$3="すべての作業","&lt;&gt;",$G$3)),0)
)
/IF($G$5="10aあたり",AK$8*10,1)),"")</f>
        <v/>
      </c>
      <c r="AL90" s="35" t="str">
        <f>IFERROR(IF(AL$7="","",
(
SUMIFS(IF($G$4="作業時間（hh:mm）",中間処理!$G:$G,中間処理!$I:$I),中間処理!$E:$E,AL$7,中間処理!$F:$F,$F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90,中間処理!$B:$B,"予定",中間処理!$C:$C,"&gt;="&amp;$G$1,中間処理!$C:$C,"&lt;="&amp;$G$2,中間処理!$D:$D,IF($G$3="すべての作業","&lt;&gt;",$G$3)),0)
)
/IF($G$5="10aあたり",AL$8*10,1)),"")</f>
        <v/>
      </c>
    </row>
    <row r="91" spans="7:38">
      <c r="G91" s="13"/>
      <c r="H91" s="22" t="str">
        <f>IF(G91="","",
IF(G$4="作業時間（hh:mm）",SUM(I91:AL91),
IF(
COUNTIFS(単価情報!C:C,F91,単価情報!B:B,"作業者",単価情報!K:K,"&gt;="&amp;G$1,単価情報!J:J,"&lt;="&amp;G$2)
+COUNTIFS(単価情報!C:C,F91,単価情報!B:B,"作業者",単価情報!K:K,"",単価情報!J:J,"&lt;="&amp;G$2)=0,
"単価設定なし",SUM(I91:AL91))))</f>
        <v/>
      </c>
      <c r="I91" s="34" t="str">
        <f>IFERROR(IF(I$7="","",
(
SUMIFS(IF($G$4="作業時間（hh:mm）",中間処理!$G:$G,中間処理!$I:$I),中間処理!$E:$E,I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91,中間処理!$B:$B,"予定",中間処理!$C:$C,"&gt;="&amp;$G$1,中間処理!$C:$C,"&lt;="&amp;$G$2,中間処理!$D:$D,IF($G$3="すべての作業","&lt;&gt;",$G$3)),0)
)
/IF($G$5="10aあたり",I$8*10,1)),"")</f>
        <v/>
      </c>
      <c r="J91" s="35" t="str">
        <f>IFERROR(IF(J$7="","",
(
SUMIFS(IF($G$4="作業時間（hh:mm）",中間処理!$G:$G,中間処理!$I:$I),中間処理!$E:$E,J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91,中間処理!$B:$B,"予定",中間処理!$C:$C,"&gt;="&amp;$G$1,中間処理!$C:$C,"&lt;="&amp;$G$2,中間処理!$D:$D,IF($G$3="すべての作業","&lt;&gt;",$G$3)),0)
)
/IF($G$5="10aあたり",J$8*10,1)),"")</f>
        <v/>
      </c>
      <c r="K91" s="35" t="str">
        <f>IFERROR(IF(K$7="","",
(
SUMIFS(IF($G$4="作業時間（hh:mm）",中間処理!$G:$G,中間処理!$I:$I),中間処理!$E:$E,K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91,中間処理!$B:$B,"予定",中間処理!$C:$C,"&gt;="&amp;$G$1,中間処理!$C:$C,"&lt;="&amp;$G$2,中間処理!$D:$D,IF($G$3="すべての作業","&lt;&gt;",$G$3)),0)
)
/IF($G$5="10aあたり",K$8*10,1)),"")</f>
        <v/>
      </c>
      <c r="L91" s="35" t="str">
        <f>IFERROR(IF(L$7="","",
(
SUMIFS(IF($G$4="作業時間（hh:mm）",中間処理!$G:$G,中間処理!$I:$I),中間処理!$E:$E,L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91,中間処理!$B:$B,"予定",中間処理!$C:$C,"&gt;="&amp;$G$1,中間処理!$C:$C,"&lt;="&amp;$G$2,中間処理!$D:$D,IF($G$3="すべての作業","&lt;&gt;",$G$3)),0)
)
/IF($G$5="10aあたり",L$8*10,1)),"")</f>
        <v/>
      </c>
      <c r="M91" s="35" t="str">
        <f>IFERROR(IF(M$7="","",
(
SUMIFS(IF($G$4="作業時間（hh:mm）",中間処理!$G:$G,中間処理!$I:$I),中間処理!$E:$E,M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91,中間処理!$B:$B,"予定",中間処理!$C:$C,"&gt;="&amp;$G$1,中間処理!$C:$C,"&lt;="&amp;$G$2,中間処理!$D:$D,IF($G$3="すべての作業","&lt;&gt;",$G$3)),0)
)
/IF($G$5="10aあたり",M$8*10,1)),"")</f>
        <v/>
      </c>
      <c r="N91" s="35" t="str">
        <f>IFERROR(IF(N$7="","",
(
SUMIFS(IF($G$4="作業時間（hh:mm）",中間処理!$G:$G,中間処理!$I:$I),中間処理!$E:$E,N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91,中間処理!$B:$B,"予定",中間処理!$C:$C,"&gt;="&amp;$G$1,中間処理!$C:$C,"&lt;="&amp;$G$2,中間処理!$D:$D,IF($G$3="すべての作業","&lt;&gt;",$G$3)),0)
)
/IF($G$5="10aあたり",N$8*10,1)),"")</f>
        <v/>
      </c>
      <c r="O91" s="35" t="str">
        <f>IFERROR(IF(O$7="","",
(
SUMIFS(IF($G$4="作業時間（hh:mm）",中間処理!$G:$G,中間処理!$I:$I),中間処理!$E:$E,O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91,中間処理!$B:$B,"予定",中間処理!$C:$C,"&gt;="&amp;$G$1,中間処理!$C:$C,"&lt;="&amp;$G$2,中間処理!$D:$D,IF($G$3="すべての作業","&lt;&gt;",$G$3)),0)
)
/IF($G$5="10aあたり",O$8*10,1)),"")</f>
        <v/>
      </c>
      <c r="P91" s="35" t="str">
        <f>IFERROR(IF(P$7="","",
(
SUMIFS(IF($G$4="作業時間（hh:mm）",中間処理!$G:$G,中間処理!$I:$I),中間処理!$E:$E,P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91,中間処理!$B:$B,"予定",中間処理!$C:$C,"&gt;="&amp;$G$1,中間処理!$C:$C,"&lt;="&amp;$G$2,中間処理!$D:$D,IF($G$3="すべての作業","&lt;&gt;",$G$3)),0)
)
/IF($G$5="10aあたり",P$8*10,1)),"")</f>
        <v/>
      </c>
      <c r="Q91" s="35" t="str">
        <f>IFERROR(IF(Q$7="","",
(
SUMIFS(IF($G$4="作業時間（hh:mm）",中間処理!$G:$G,中間処理!$I:$I),中間処理!$E:$E,Q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91,中間処理!$B:$B,"予定",中間処理!$C:$C,"&gt;="&amp;$G$1,中間処理!$C:$C,"&lt;="&amp;$G$2,中間処理!$D:$D,IF($G$3="すべての作業","&lt;&gt;",$G$3)),0)
)
/IF($G$5="10aあたり",Q$8*10,1)),"")</f>
        <v/>
      </c>
      <c r="R91" s="35" t="str">
        <f>IFERROR(IF(R$7="","",
(
SUMIFS(IF($G$4="作業時間（hh:mm）",中間処理!$G:$G,中間処理!$I:$I),中間処理!$E:$E,R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91,中間処理!$B:$B,"予定",中間処理!$C:$C,"&gt;="&amp;$G$1,中間処理!$C:$C,"&lt;="&amp;$G$2,中間処理!$D:$D,IF($G$3="すべての作業","&lt;&gt;",$G$3)),0)
)
/IF($G$5="10aあたり",R$8*10,1)),"")</f>
        <v/>
      </c>
      <c r="S91" s="35" t="str">
        <f>IFERROR(IF(S$7="","",
(
SUMIFS(IF($G$4="作業時間（hh:mm）",中間処理!$G:$G,中間処理!$I:$I),中間処理!$E:$E,S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91,中間処理!$B:$B,"予定",中間処理!$C:$C,"&gt;="&amp;$G$1,中間処理!$C:$C,"&lt;="&amp;$G$2,中間処理!$D:$D,IF($G$3="すべての作業","&lt;&gt;",$G$3)),0)
)
/IF($G$5="10aあたり",S$8*10,1)),"")</f>
        <v/>
      </c>
      <c r="T91" s="35" t="str">
        <f>IFERROR(IF(T$7="","",
(
SUMIFS(IF($G$4="作業時間（hh:mm）",中間処理!$G:$G,中間処理!$I:$I),中間処理!$E:$E,T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91,中間処理!$B:$B,"予定",中間処理!$C:$C,"&gt;="&amp;$G$1,中間処理!$C:$C,"&lt;="&amp;$G$2,中間処理!$D:$D,IF($G$3="すべての作業","&lt;&gt;",$G$3)),0)
)
/IF($G$5="10aあたり",T$8*10,1)),"")</f>
        <v/>
      </c>
      <c r="U91" s="35" t="str">
        <f>IFERROR(IF(U$7="","",
(
SUMIFS(IF($G$4="作業時間（hh:mm）",中間処理!$G:$G,中間処理!$I:$I),中間処理!$E:$E,U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91,中間処理!$B:$B,"予定",中間処理!$C:$C,"&gt;="&amp;$G$1,中間処理!$C:$C,"&lt;="&amp;$G$2,中間処理!$D:$D,IF($G$3="すべての作業","&lt;&gt;",$G$3)),0)
)
/IF($G$5="10aあたり",U$8*10,1)),"")</f>
        <v/>
      </c>
      <c r="V91" s="35" t="str">
        <f>IFERROR(IF(V$7="","",
(
SUMIFS(IF($G$4="作業時間（hh:mm）",中間処理!$G:$G,中間処理!$I:$I),中間処理!$E:$E,V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91,中間処理!$B:$B,"予定",中間処理!$C:$C,"&gt;="&amp;$G$1,中間処理!$C:$C,"&lt;="&amp;$G$2,中間処理!$D:$D,IF($G$3="すべての作業","&lt;&gt;",$G$3)),0)
)
/IF($G$5="10aあたり",V$8*10,1)),"")</f>
        <v/>
      </c>
      <c r="W91" s="35" t="str">
        <f>IFERROR(IF(W$7="","",
(
SUMIFS(IF($G$4="作業時間（hh:mm）",中間処理!$G:$G,中間処理!$I:$I),中間処理!$E:$E,W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91,中間処理!$B:$B,"予定",中間処理!$C:$C,"&gt;="&amp;$G$1,中間処理!$C:$C,"&lt;="&amp;$G$2,中間処理!$D:$D,IF($G$3="すべての作業","&lt;&gt;",$G$3)),0)
)
/IF($G$5="10aあたり",W$8*10,1)),"")</f>
        <v/>
      </c>
      <c r="X91" s="35" t="str">
        <f>IFERROR(IF(X$7="","",
(
SUMIFS(IF($G$4="作業時間（hh:mm）",中間処理!$G:$G,中間処理!$I:$I),中間処理!$E:$E,X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91,中間処理!$B:$B,"予定",中間処理!$C:$C,"&gt;="&amp;$G$1,中間処理!$C:$C,"&lt;="&amp;$G$2,中間処理!$D:$D,IF($G$3="すべての作業","&lt;&gt;",$G$3)),0)
)
/IF($G$5="10aあたり",X$8*10,1)),"")</f>
        <v/>
      </c>
      <c r="Y91" s="35" t="str">
        <f>IFERROR(IF(Y$7="","",
(
SUMIFS(IF($G$4="作業時間（hh:mm）",中間処理!$G:$G,中間処理!$I:$I),中間処理!$E:$E,Y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91,中間処理!$B:$B,"予定",中間処理!$C:$C,"&gt;="&amp;$G$1,中間処理!$C:$C,"&lt;="&amp;$G$2,中間処理!$D:$D,IF($G$3="すべての作業","&lt;&gt;",$G$3)),0)
)
/IF($G$5="10aあたり",Y$8*10,1)),"")</f>
        <v/>
      </c>
      <c r="Z91" s="35" t="str">
        <f>IFERROR(IF(Z$7="","",
(
SUMIFS(IF($G$4="作業時間（hh:mm）",中間処理!$G:$G,中間処理!$I:$I),中間処理!$E:$E,Z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91,中間処理!$B:$B,"予定",中間処理!$C:$C,"&gt;="&amp;$G$1,中間処理!$C:$C,"&lt;="&amp;$G$2,中間処理!$D:$D,IF($G$3="すべての作業","&lt;&gt;",$G$3)),0)
)
/IF($G$5="10aあたり",Z$8*10,1)),"")</f>
        <v/>
      </c>
      <c r="AA91" s="35" t="str">
        <f>IFERROR(IF(AA$7="","",
(
SUMIFS(IF($G$4="作業時間（hh:mm）",中間処理!$G:$G,中間処理!$I:$I),中間処理!$E:$E,AA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91,中間処理!$B:$B,"予定",中間処理!$C:$C,"&gt;="&amp;$G$1,中間処理!$C:$C,"&lt;="&amp;$G$2,中間処理!$D:$D,IF($G$3="すべての作業","&lt;&gt;",$G$3)),0)
)
/IF($G$5="10aあたり",AA$8*10,1)),"")</f>
        <v/>
      </c>
      <c r="AB91" s="35" t="str">
        <f>IFERROR(IF(AB$7="","",
(
SUMIFS(IF($G$4="作業時間（hh:mm）",中間処理!$G:$G,中間処理!$I:$I),中間処理!$E:$E,AB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91,中間処理!$B:$B,"予定",中間処理!$C:$C,"&gt;="&amp;$G$1,中間処理!$C:$C,"&lt;="&amp;$G$2,中間処理!$D:$D,IF($G$3="すべての作業","&lt;&gt;",$G$3)),0)
)
/IF($G$5="10aあたり",AB$8*10,1)),"")</f>
        <v/>
      </c>
      <c r="AC91" s="35" t="str">
        <f>IFERROR(IF(AC$7="","",
(
SUMIFS(IF($G$4="作業時間（hh:mm）",中間処理!$G:$G,中間処理!$I:$I),中間処理!$E:$E,AC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91,中間処理!$B:$B,"予定",中間処理!$C:$C,"&gt;="&amp;$G$1,中間処理!$C:$C,"&lt;="&amp;$G$2,中間処理!$D:$D,IF($G$3="すべての作業","&lt;&gt;",$G$3)),0)
)
/IF($G$5="10aあたり",AC$8*10,1)),"")</f>
        <v/>
      </c>
      <c r="AD91" s="35" t="str">
        <f>IFERROR(IF(AD$7="","",
(
SUMIFS(IF($G$4="作業時間（hh:mm）",中間処理!$G:$G,中間処理!$I:$I),中間処理!$E:$E,AD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91,中間処理!$B:$B,"予定",中間処理!$C:$C,"&gt;="&amp;$G$1,中間処理!$C:$C,"&lt;="&amp;$G$2,中間処理!$D:$D,IF($G$3="すべての作業","&lt;&gt;",$G$3)),0)
)
/IF($G$5="10aあたり",AD$8*10,1)),"")</f>
        <v/>
      </c>
      <c r="AE91" s="35" t="str">
        <f>IFERROR(IF(AE$7="","",
(
SUMIFS(IF($G$4="作業時間（hh:mm）",中間処理!$G:$G,中間処理!$I:$I),中間処理!$E:$E,AE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91,中間処理!$B:$B,"予定",中間処理!$C:$C,"&gt;="&amp;$G$1,中間処理!$C:$C,"&lt;="&amp;$G$2,中間処理!$D:$D,IF($G$3="すべての作業","&lt;&gt;",$G$3)),0)
)
/IF($G$5="10aあたり",AE$8*10,1)),"")</f>
        <v/>
      </c>
      <c r="AF91" s="35" t="str">
        <f>IFERROR(IF(AF$7="","",
(
SUMIFS(IF($G$4="作業時間（hh:mm）",中間処理!$G:$G,中間処理!$I:$I),中間処理!$E:$E,AF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91,中間処理!$B:$B,"予定",中間処理!$C:$C,"&gt;="&amp;$G$1,中間処理!$C:$C,"&lt;="&amp;$G$2,中間処理!$D:$D,IF($G$3="すべての作業","&lt;&gt;",$G$3)),0)
)
/IF($G$5="10aあたり",AF$8*10,1)),"")</f>
        <v/>
      </c>
      <c r="AG91" s="35" t="str">
        <f>IFERROR(IF(AG$7="","",
(
SUMIFS(IF($G$4="作業時間（hh:mm）",中間処理!$G:$G,中間処理!$I:$I),中間処理!$E:$E,AG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91,中間処理!$B:$B,"予定",中間処理!$C:$C,"&gt;="&amp;$G$1,中間処理!$C:$C,"&lt;="&amp;$G$2,中間処理!$D:$D,IF($G$3="すべての作業","&lt;&gt;",$G$3)),0)
)
/IF($G$5="10aあたり",AG$8*10,1)),"")</f>
        <v/>
      </c>
      <c r="AH91" s="35" t="str">
        <f>IFERROR(IF(AH$7="","",
(
SUMIFS(IF($G$4="作業時間（hh:mm）",中間処理!$G:$G,中間処理!$I:$I),中間処理!$E:$E,AH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91,中間処理!$B:$B,"予定",中間処理!$C:$C,"&gt;="&amp;$G$1,中間処理!$C:$C,"&lt;="&amp;$G$2,中間処理!$D:$D,IF($G$3="すべての作業","&lt;&gt;",$G$3)),0)
)
/IF($G$5="10aあたり",AH$8*10,1)),"")</f>
        <v/>
      </c>
      <c r="AI91" s="35" t="str">
        <f>IFERROR(IF(AI$7="","",
(
SUMIFS(IF($G$4="作業時間（hh:mm）",中間処理!$G:$G,中間処理!$I:$I),中間処理!$E:$E,AI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91,中間処理!$B:$B,"予定",中間処理!$C:$C,"&gt;="&amp;$G$1,中間処理!$C:$C,"&lt;="&amp;$G$2,中間処理!$D:$D,IF($G$3="すべての作業","&lt;&gt;",$G$3)),0)
)
/IF($G$5="10aあたり",AI$8*10,1)),"")</f>
        <v/>
      </c>
      <c r="AJ91" s="35" t="str">
        <f>IFERROR(IF(AJ$7="","",
(
SUMIFS(IF($G$4="作業時間（hh:mm）",中間処理!$G:$G,中間処理!$I:$I),中間処理!$E:$E,AJ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91,中間処理!$B:$B,"予定",中間処理!$C:$C,"&gt;="&amp;$G$1,中間処理!$C:$C,"&lt;="&amp;$G$2,中間処理!$D:$D,IF($G$3="すべての作業","&lt;&gt;",$G$3)),0)
)
/IF($G$5="10aあたり",AJ$8*10,1)),"")</f>
        <v/>
      </c>
      <c r="AK91" s="35" t="str">
        <f>IFERROR(IF(AK$7="","",
(
SUMIFS(IF($G$4="作業時間（hh:mm）",中間処理!$G:$G,中間処理!$I:$I),中間処理!$E:$E,AK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91,中間処理!$B:$B,"予定",中間処理!$C:$C,"&gt;="&amp;$G$1,中間処理!$C:$C,"&lt;="&amp;$G$2,中間処理!$D:$D,IF($G$3="すべての作業","&lt;&gt;",$G$3)),0)
)
/IF($G$5="10aあたり",AK$8*10,1)),"")</f>
        <v/>
      </c>
      <c r="AL91" s="35" t="str">
        <f>IFERROR(IF(AL$7="","",
(
SUMIFS(IF($G$4="作業時間（hh:mm）",中間処理!$G:$G,中間処理!$I:$I),中間処理!$E:$E,AL$7,中間処理!$F:$F,$F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91,中間処理!$B:$B,"予定",中間処理!$C:$C,"&gt;="&amp;$G$1,中間処理!$C:$C,"&lt;="&amp;$G$2,中間処理!$D:$D,IF($G$3="すべての作業","&lt;&gt;",$G$3)),0)
)
/IF($G$5="10aあたり",AL$8*10,1)),"")</f>
        <v/>
      </c>
    </row>
    <row r="92" spans="7:38">
      <c r="G92" s="13"/>
      <c r="H92" s="22" t="str">
        <f>IF(G92="","",
IF(G$4="作業時間（hh:mm）",SUM(I92:AL92),
IF(
COUNTIFS(単価情報!C:C,F92,単価情報!B:B,"作業者",単価情報!K:K,"&gt;="&amp;G$1,単価情報!J:J,"&lt;="&amp;G$2)
+COUNTIFS(単価情報!C:C,F92,単価情報!B:B,"作業者",単価情報!K:K,"",単価情報!J:J,"&lt;="&amp;G$2)=0,
"単価設定なし",SUM(I92:AL92))))</f>
        <v/>
      </c>
      <c r="I92" s="34" t="str">
        <f>IFERROR(IF(I$7="","",
(
SUMIFS(IF($G$4="作業時間（hh:mm）",中間処理!$G:$G,中間処理!$I:$I),中間処理!$E:$E,I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92,中間処理!$B:$B,"予定",中間処理!$C:$C,"&gt;="&amp;$G$1,中間処理!$C:$C,"&lt;="&amp;$G$2,中間処理!$D:$D,IF($G$3="すべての作業","&lt;&gt;",$G$3)),0)
)
/IF($G$5="10aあたり",I$8*10,1)),"")</f>
        <v/>
      </c>
      <c r="J92" s="35" t="str">
        <f>IFERROR(IF(J$7="","",
(
SUMIFS(IF($G$4="作業時間（hh:mm）",中間処理!$G:$G,中間処理!$I:$I),中間処理!$E:$E,J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92,中間処理!$B:$B,"予定",中間処理!$C:$C,"&gt;="&amp;$G$1,中間処理!$C:$C,"&lt;="&amp;$G$2,中間処理!$D:$D,IF($G$3="すべての作業","&lt;&gt;",$G$3)),0)
)
/IF($G$5="10aあたり",J$8*10,1)),"")</f>
        <v/>
      </c>
      <c r="K92" s="35" t="str">
        <f>IFERROR(IF(K$7="","",
(
SUMIFS(IF($G$4="作業時間（hh:mm）",中間処理!$G:$G,中間処理!$I:$I),中間処理!$E:$E,K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92,中間処理!$B:$B,"予定",中間処理!$C:$C,"&gt;="&amp;$G$1,中間処理!$C:$C,"&lt;="&amp;$G$2,中間処理!$D:$D,IF($G$3="すべての作業","&lt;&gt;",$G$3)),0)
)
/IF($G$5="10aあたり",K$8*10,1)),"")</f>
        <v/>
      </c>
      <c r="L92" s="35" t="str">
        <f>IFERROR(IF(L$7="","",
(
SUMIFS(IF($G$4="作業時間（hh:mm）",中間処理!$G:$G,中間処理!$I:$I),中間処理!$E:$E,L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92,中間処理!$B:$B,"予定",中間処理!$C:$C,"&gt;="&amp;$G$1,中間処理!$C:$C,"&lt;="&amp;$G$2,中間処理!$D:$D,IF($G$3="すべての作業","&lt;&gt;",$G$3)),0)
)
/IF($G$5="10aあたり",L$8*10,1)),"")</f>
        <v/>
      </c>
      <c r="M92" s="35" t="str">
        <f>IFERROR(IF(M$7="","",
(
SUMIFS(IF($G$4="作業時間（hh:mm）",中間処理!$G:$G,中間処理!$I:$I),中間処理!$E:$E,M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92,中間処理!$B:$B,"予定",中間処理!$C:$C,"&gt;="&amp;$G$1,中間処理!$C:$C,"&lt;="&amp;$G$2,中間処理!$D:$D,IF($G$3="すべての作業","&lt;&gt;",$G$3)),0)
)
/IF($G$5="10aあたり",M$8*10,1)),"")</f>
        <v/>
      </c>
      <c r="N92" s="35" t="str">
        <f>IFERROR(IF(N$7="","",
(
SUMIFS(IF($G$4="作業時間（hh:mm）",中間処理!$G:$G,中間処理!$I:$I),中間処理!$E:$E,N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92,中間処理!$B:$B,"予定",中間処理!$C:$C,"&gt;="&amp;$G$1,中間処理!$C:$C,"&lt;="&amp;$G$2,中間処理!$D:$D,IF($G$3="すべての作業","&lt;&gt;",$G$3)),0)
)
/IF($G$5="10aあたり",N$8*10,1)),"")</f>
        <v/>
      </c>
      <c r="O92" s="35" t="str">
        <f>IFERROR(IF(O$7="","",
(
SUMIFS(IF($G$4="作業時間（hh:mm）",中間処理!$G:$G,中間処理!$I:$I),中間処理!$E:$E,O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92,中間処理!$B:$B,"予定",中間処理!$C:$C,"&gt;="&amp;$G$1,中間処理!$C:$C,"&lt;="&amp;$G$2,中間処理!$D:$D,IF($G$3="すべての作業","&lt;&gt;",$G$3)),0)
)
/IF($G$5="10aあたり",O$8*10,1)),"")</f>
        <v/>
      </c>
      <c r="P92" s="35" t="str">
        <f>IFERROR(IF(P$7="","",
(
SUMIFS(IF($G$4="作業時間（hh:mm）",中間処理!$G:$G,中間処理!$I:$I),中間処理!$E:$E,P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92,中間処理!$B:$B,"予定",中間処理!$C:$C,"&gt;="&amp;$G$1,中間処理!$C:$C,"&lt;="&amp;$G$2,中間処理!$D:$D,IF($G$3="すべての作業","&lt;&gt;",$G$3)),0)
)
/IF($G$5="10aあたり",P$8*10,1)),"")</f>
        <v/>
      </c>
      <c r="Q92" s="35" t="str">
        <f>IFERROR(IF(Q$7="","",
(
SUMIFS(IF($G$4="作業時間（hh:mm）",中間処理!$G:$G,中間処理!$I:$I),中間処理!$E:$E,Q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92,中間処理!$B:$B,"予定",中間処理!$C:$C,"&gt;="&amp;$G$1,中間処理!$C:$C,"&lt;="&amp;$G$2,中間処理!$D:$D,IF($G$3="すべての作業","&lt;&gt;",$G$3)),0)
)
/IF($G$5="10aあたり",Q$8*10,1)),"")</f>
        <v/>
      </c>
      <c r="R92" s="35" t="str">
        <f>IFERROR(IF(R$7="","",
(
SUMIFS(IF($G$4="作業時間（hh:mm）",中間処理!$G:$G,中間処理!$I:$I),中間処理!$E:$E,R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92,中間処理!$B:$B,"予定",中間処理!$C:$C,"&gt;="&amp;$G$1,中間処理!$C:$C,"&lt;="&amp;$G$2,中間処理!$D:$D,IF($G$3="すべての作業","&lt;&gt;",$G$3)),0)
)
/IF($G$5="10aあたり",R$8*10,1)),"")</f>
        <v/>
      </c>
      <c r="S92" s="35" t="str">
        <f>IFERROR(IF(S$7="","",
(
SUMIFS(IF($G$4="作業時間（hh:mm）",中間処理!$G:$G,中間処理!$I:$I),中間処理!$E:$E,S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92,中間処理!$B:$B,"予定",中間処理!$C:$C,"&gt;="&amp;$G$1,中間処理!$C:$C,"&lt;="&amp;$G$2,中間処理!$D:$D,IF($G$3="すべての作業","&lt;&gt;",$G$3)),0)
)
/IF($G$5="10aあたり",S$8*10,1)),"")</f>
        <v/>
      </c>
      <c r="T92" s="35" t="str">
        <f>IFERROR(IF(T$7="","",
(
SUMIFS(IF($G$4="作業時間（hh:mm）",中間処理!$G:$G,中間処理!$I:$I),中間処理!$E:$E,T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92,中間処理!$B:$B,"予定",中間処理!$C:$C,"&gt;="&amp;$G$1,中間処理!$C:$C,"&lt;="&amp;$G$2,中間処理!$D:$D,IF($G$3="すべての作業","&lt;&gt;",$G$3)),0)
)
/IF($G$5="10aあたり",T$8*10,1)),"")</f>
        <v/>
      </c>
      <c r="U92" s="35" t="str">
        <f>IFERROR(IF(U$7="","",
(
SUMIFS(IF($G$4="作業時間（hh:mm）",中間処理!$G:$G,中間処理!$I:$I),中間処理!$E:$E,U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92,中間処理!$B:$B,"予定",中間処理!$C:$C,"&gt;="&amp;$G$1,中間処理!$C:$C,"&lt;="&amp;$G$2,中間処理!$D:$D,IF($G$3="すべての作業","&lt;&gt;",$G$3)),0)
)
/IF($G$5="10aあたり",U$8*10,1)),"")</f>
        <v/>
      </c>
      <c r="V92" s="35" t="str">
        <f>IFERROR(IF(V$7="","",
(
SUMIFS(IF($G$4="作業時間（hh:mm）",中間処理!$G:$G,中間処理!$I:$I),中間処理!$E:$E,V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92,中間処理!$B:$B,"予定",中間処理!$C:$C,"&gt;="&amp;$G$1,中間処理!$C:$C,"&lt;="&amp;$G$2,中間処理!$D:$D,IF($G$3="すべての作業","&lt;&gt;",$G$3)),0)
)
/IF($G$5="10aあたり",V$8*10,1)),"")</f>
        <v/>
      </c>
      <c r="W92" s="35" t="str">
        <f>IFERROR(IF(W$7="","",
(
SUMIFS(IF($G$4="作業時間（hh:mm）",中間処理!$G:$G,中間処理!$I:$I),中間処理!$E:$E,W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92,中間処理!$B:$B,"予定",中間処理!$C:$C,"&gt;="&amp;$G$1,中間処理!$C:$C,"&lt;="&amp;$G$2,中間処理!$D:$D,IF($G$3="すべての作業","&lt;&gt;",$G$3)),0)
)
/IF($G$5="10aあたり",W$8*10,1)),"")</f>
        <v/>
      </c>
      <c r="X92" s="35" t="str">
        <f>IFERROR(IF(X$7="","",
(
SUMIFS(IF($G$4="作業時間（hh:mm）",中間処理!$G:$G,中間処理!$I:$I),中間処理!$E:$E,X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92,中間処理!$B:$B,"予定",中間処理!$C:$C,"&gt;="&amp;$G$1,中間処理!$C:$C,"&lt;="&amp;$G$2,中間処理!$D:$D,IF($G$3="すべての作業","&lt;&gt;",$G$3)),0)
)
/IF($G$5="10aあたり",X$8*10,1)),"")</f>
        <v/>
      </c>
      <c r="Y92" s="35" t="str">
        <f>IFERROR(IF(Y$7="","",
(
SUMIFS(IF($G$4="作業時間（hh:mm）",中間処理!$G:$G,中間処理!$I:$I),中間処理!$E:$E,Y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92,中間処理!$B:$B,"予定",中間処理!$C:$C,"&gt;="&amp;$G$1,中間処理!$C:$C,"&lt;="&amp;$G$2,中間処理!$D:$D,IF($G$3="すべての作業","&lt;&gt;",$G$3)),0)
)
/IF($G$5="10aあたり",Y$8*10,1)),"")</f>
        <v/>
      </c>
      <c r="Z92" s="35" t="str">
        <f>IFERROR(IF(Z$7="","",
(
SUMIFS(IF($G$4="作業時間（hh:mm）",中間処理!$G:$G,中間処理!$I:$I),中間処理!$E:$E,Z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92,中間処理!$B:$B,"予定",中間処理!$C:$C,"&gt;="&amp;$G$1,中間処理!$C:$C,"&lt;="&amp;$G$2,中間処理!$D:$D,IF($G$3="すべての作業","&lt;&gt;",$G$3)),0)
)
/IF($G$5="10aあたり",Z$8*10,1)),"")</f>
        <v/>
      </c>
      <c r="AA92" s="35" t="str">
        <f>IFERROR(IF(AA$7="","",
(
SUMIFS(IF($G$4="作業時間（hh:mm）",中間処理!$G:$G,中間処理!$I:$I),中間処理!$E:$E,AA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92,中間処理!$B:$B,"予定",中間処理!$C:$C,"&gt;="&amp;$G$1,中間処理!$C:$C,"&lt;="&amp;$G$2,中間処理!$D:$D,IF($G$3="すべての作業","&lt;&gt;",$G$3)),0)
)
/IF($G$5="10aあたり",AA$8*10,1)),"")</f>
        <v/>
      </c>
      <c r="AB92" s="35" t="str">
        <f>IFERROR(IF(AB$7="","",
(
SUMIFS(IF($G$4="作業時間（hh:mm）",中間処理!$G:$G,中間処理!$I:$I),中間処理!$E:$E,AB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92,中間処理!$B:$B,"予定",中間処理!$C:$C,"&gt;="&amp;$G$1,中間処理!$C:$C,"&lt;="&amp;$G$2,中間処理!$D:$D,IF($G$3="すべての作業","&lt;&gt;",$G$3)),0)
)
/IF($G$5="10aあたり",AB$8*10,1)),"")</f>
        <v/>
      </c>
      <c r="AC92" s="35" t="str">
        <f>IFERROR(IF(AC$7="","",
(
SUMIFS(IF($G$4="作業時間（hh:mm）",中間処理!$G:$G,中間処理!$I:$I),中間処理!$E:$E,AC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92,中間処理!$B:$B,"予定",中間処理!$C:$C,"&gt;="&amp;$G$1,中間処理!$C:$C,"&lt;="&amp;$G$2,中間処理!$D:$D,IF($G$3="すべての作業","&lt;&gt;",$G$3)),0)
)
/IF($G$5="10aあたり",AC$8*10,1)),"")</f>
        <v/>
      </c>
      <c r="AD92" s="35" t="str">
        <f>IFERROR(IF(AD$7="","",
(
SUMIFS(IF($G$4="作業時間（hh:mm）",中間処理!$G:$G,中間処理!$I:$I),中間処理!$E:$E,AD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92,中間処理!$B:$B,"予定",中間処理!$C:$C,"&gt;="&amp;$G$1,中間処理!$C:$C,"&lt;="&amp;$G$2,中間処理!$D:$D,IF($G$3="すべての作業","&lt;&gt;",$G$3)),0)
)
/IF($G$5="10aあたり",AD$8*10,1)),"")</f>
        <v/>
      </c>
      <c r="AE92" s="35" t="str">
        <f>IFERROR(IF(AE$7="","",
(
SUMIFS(IF($G$4="作業時間（hh:mm）",中間処理!$G:$G,中間処理!$I:$I),中間処理!$E:$E,AE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92,中間処理!$B:$B,"予定",中間処理!$C:$C,"&gt;="&amp;$G$1,中間処理!$C:$C,"&lt;="&amp;$G$2,中間処理!$D:$D,IF($G$3="すべての作業","&lt;&gt;",$G$3)),0)
)
/IF($G$5="10aあたり",AE$8*10,1)),"")</f>
        <v/>
      </c>
      <c r="AF92" s="35" t="str">
        <f>IFERROR(IF(AF$7="","",
(
SUMIFS(IF($G$4="作業時間（hh:mm）",中間処理!$G:$G,中間処理!$I:$I),中間処理!$E:$E,AF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92,中間処理!$B:$B,"予定",中間処理!$C:$C,"&gt;="&amp;$G$1,中間処理!$C:$C,"&lt;="&amp;$G$2,中間処理!$D:$D,IF($G$3="すべての作業","&lt;&gt;",$G$3)),0)
)
/IF($G$5="10aあたり",AF$8*10,1)),"")</f>
        <v/>
      </c>
      <c r="AG92" s="35" t="str">
        <f>IFERROR(IF(AG$7="","",
(
SUMIFS(IF($G$4="作業時間（hh:mm）",中間処理!$G:$G,中間処理!$I:$I),中間処理!$E:$E,AG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92,中間処理!$B:$B,"予定",中間処理!$C:$C,"&gt;="&amp;$G$1,中間処理!$C:$C,"&lt;="&amp;$G$2,中間処理!$D:$D,IF($G$3="すべての作業","&lt;&gt;",$G$3)),0)
)
/IF($G$5="10aあたり",AG$8*10,1)),"")</f>
        <v/>
      </c>
      <c r="AH92" s="35" t="str">
        <f>IFERROR(IF(AH$7="","",
(
SUMIFS(IF($G$4="作業時間（hh:mm）",中間処理!$G:$G,中間処理!$I:$I),中間処理!$E:$E,AH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92,中間処理!$B:$B,"予定",中間処理!$C:$C,"&gt;="&amp;$G$1,中間処理!$C:$C,"&lt;="&amp;$G$2,中間処理!$D:$D,IF($G$3="すべての作業","&lt;&gt;",$G$3)),0)
)
/IF($G$5="10aあたり",AH$8*10,1)),"")</f>
        <v/>
      </c>
      <c r="AI92" s="35" t="str">
        <f>IFERROR(IF(AI$7="","",
(
SUMIFS(IF($G$4="作業時間（hh:mm）",中間処理!$G:$G,中間処理!$I:$I),中間処理!$E:$E,AI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92,中間処理!$B:$B,"予定",中間処理!$C:$C,"&gt;="&amp;$G$1,中間処理!$C:$C,"&lt;="&amp;$G$2,中間処理!$D:$D,IF($G$3="すべての作業","&lt;&gt;",$G$3)),0)
)
/IF($G$5="10aあたり",AI$8*10,1)),"")</f>
        <v/>
      </c>
      <c r="AJ92" s="35" t="str">
        <f>IFERROR(IF(AJ$7="","",
(
SUMIFS(IF($G$4="作業時間（hh:mm）",中間処理!$G:$G,中間処理!$I:$I),中間処理!$E:$E,AJ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92,中間処理!$B:$B,"予定",中間処理!$C:$C,"&gt;="&amp;$G$1,中間処理!$C:$C,"&lt;="&amp;$G$2,中間処理!$D:$D,IF($G$3="すべての作業","&lt;&gt;",$G$3)),0)
)
/IF($G$5="10aあたり",AJ$8*10,1)),"")</f>
        <v/>
      </c>
      <c r="AK92" s="35" t="str">
        <f>IFERROR(IF(AK$7="","",
(
SUMIFS(IF($G$4="作業時間（hh:mm）",中間処理!$G:$G,中間処理!$I:$I),中間処理!$E:$E,AK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92,中間処理!$B:$B,"予定",中間処理!$C:$C,"&gt;="&amp;$G$1,中間処理!$C:$C,"&lt;="&amp;$G$2,中間処理!$D:$D,IF($G$3="すべての作業","&lt;&gt;",$G$3)),0)
)
/IF($G$5="10aあたり",AK$8*10,1)),"")</f>
        <v/>
      </c>
      <c r="AL92" s="35" t="str">
        <f>IFERROR(IF(AL$7="","",
(
SUMIFS(IF($G$4="作業時間（hh:mm）",中間処理!$G:$G,中間処理!$I:$I),中間処理!$E:$E,AL$7,中間処理!$F:$F,$F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92,中間処理!$B:$B,"予定",中間処理!$C:$C,"&gt;="&amp;$G$1,中間処理!$C:$C,"&lt;="&amp;$G$2,中間処理!$D:$D,IF($G$3="すべての作業","&lt;&gt;",$G$3)),0)
)
/IF($G$5="10aあたり",AL$8*10,1)),"")</f>
        <v/>
      </c>
    </row>
    <row r="93" spans="7:38">
      <c r="G93" s="13"/>
      <c r="H93" s="22" t="str">
        <f>IF(G93="","",
IF(G$4="作業時間（hh:mm）",SUM(I93:AL93),
IF(
COUNTIFS(単価情報!C:C,F93,単価情報!B:B,"作業者",単価情報!K:K,"&gt;="&amp;G$1,単価情報!J:J,"&lt;="&amp;G$2)
+COUNTIFS(単価情報!C:C,F93,単価情報!B:B,"作業者",単価情報!K:K,"",単価情報!J:J,"&lt;="&amp;G$2)=0,
"単価設定なし",SUM(I93:AL93))))</f>
        <v/>
      </c>
      <c r="I93" s="34" t="str">
        <f>IFERROR(IF(I$7="","",
(
SUMIFS(IF($G$4="作業時間（hh:mm）",中間処理!$G:$G,中間処理!$I:$I),中間処理!$E:$E,I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93,中間処理!$B:$B,"予定",中間処理!$C:$C,"&gt;="&amp;$G$1,中間処理!$C:$C,"&lt;="&amp;$G$2,中間処理!$D:$D,IF($G$3="すべての作業","&lt;&gt;",$G$3)),0)
)
/IF($G$5="10aあたり",I$8*10,1)),"")</f>
        <v/>
      </c>
      <c r="J93" s="35" t="str">
        <f>IFERROR(IF(J$7="","",
(
SUMIFS(IF($G$4="作業時間（hh:mm）",中間処理!$G:$G,中間処理!$I:$I),中間処理!$E:$E,J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93,中間処理!$B:$B,"予定",中間処理!$C:$C,"&gt;="&amp;$G$1,中間処理!$C:$C,"&lt;="&amp;$G$2,中間処理!$D:$D,IF($G$3="すべての作業","&lt;&gt;",$G$3)),0)
)
/IF($G$5="10aあたり",J$8*10,1)),"")</f>
        <v/>
      </c>
      <c r="K93" s="35" t="str">
        <f>IFERROR(IF(K$7="","",
(
SUMIFS(IF($G$4="作業時間（hh:mm）",中間処理!$G:$G,中間処理!$I:$I),中間処理!$E:$E,K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93,中間処理!$B:$B,"予定",中間処理!$C:$C,"&gt;="&amp;$G$1,中間処理!$C:$C,"&lt;="&amp;$G$2,中間処理!$D:$D,IF($G$3="すべての作業","&lt;&gt;",$G$3)),0)
)
/IF($G$5="10aあたり",K$8*10,1)),"")</f>
        <v/>
      </c>
      <c r="L93" s="35" t="str">
        <f>IFERROR(IF(L$7="","",
(
SUMIFS(IF($G$4="作業時間（hh:mm）",中間処理!$G:$G,中間処理!$I:$I),中間処理!$E:$E,L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93,中間処理!$B:$B,"予定",中間処理!$C:$C,"&gt;="&amp;$G$1,中間処理!$C:$C,"&lt;="&amp;$G$2,中間処理!$D:$D,IF($G$3="すべての作業","&lt;&gt;",$G$3)),0)
)
/IF($G$5="10aあたり",L$8*10,1)),"")</f>
        <v/>
      </c>
      <c r="M93" s="35" t="str">
        <f>IFERROR(IF(M$7="","",
(
SUMIFS(IF($G$4="作業時間（hh:mm）",中間処理!$G:$G,中間処理!$I:$I),中間処理!$E:$E,M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93,中間処理!$B:$B,"予定",中間処理!$C:$C,"&gt;="&amp;$G$1,中間処理!$C:$C,"&lt;="&amp;$G$2,中間処理!$D:$D,IF($G$3="すべての作業","&lt;&gt;",$G$3)),0)
)
/IF($G$5="10aあたり",M$8*10,1)),"")</f>
        <v/>
      </c>
      <c r="N93" s="35" t="str">
        <f>IFERROR(IF(N$7="","",
(
SUMIFS(IF($G$4="作業時間（hh:mm）",中間処理!$G:$G,中間処理!$I:$I),中間処理!$E:$E,N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93,中間処理!$B:$B,"予定",中間処理!$C:$C,"&gt;="&amp;$G$1,中間処理!$C:$C,"&lt;="&amp;$G$2,中間処理!$D:$D,IF($G$3="すべての作業","&lt;&gt;",$G$3)),0)
)
/IF($G$5="10aあたり",N$8*10,1)),"")</f>
        <v/>
      </c>
      <c r="O93" s="35" t="str">
        <f>IFERROR(IF(O$7="","",
(
SUMIFS(IF($G$4="作業時間（hh:mm）",中間処理!$G:$G,中間処理!$I:$I),中間処理!$E:$E,O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93,中間処理!$B:$B,"予定",中間処理!$C:$C,"&gt;="&amp;$G$1,中間処理!$C:$C,"&lt;="&amp;$G$2,中間処理!$D:$D,IF($G$3="すべての作業","&lt;&gt;",$G$3)),0)
)
/IF($G$5="10aあたり",O$8*10,1)),"")</f>
        <v/>
      </c>
      <c r="P93" s="35" t="str">
        <f>IFERROR(IF(P$7="","",
(
SUMIFS(IF($G$4="作業時間（hh:mm）",中間処理!$G:$G,中間処理!$I:$I),中間処理!$E:$E,P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93,中間処理!$B:$B,"予定",中間処理!$C:$C,"&gt;="&amp;$G$1,中間処理!$C:$C,"&lt;="&amp;$G$2,中間処理!$D:$D,IF($G$3="すべての作業","&lt;&gt;",$G$3)),0)
)
/IF($G$5="10aあたり",P$8*10,1)),"")</f>
        <v/>
      </c>
      <c r="Q93" s="35" t="str">
        <f>IFERROR(IF(Q$7="","",
(
SUMIFS(IF($G$4="作業時間（hh:mm）",中間処理!$G:$G,中間処理!$I:$I),中間処理!$E:$E,Q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93,中間処理!$B:$B,"予定",中間処理!$C:$C,"&gt;="&amp;$G$1,中間処理!$C:$C,"&lt;="&amp;$G$2,中間処理!$D:$D,IF($G$3="すべての作業","&lt;&gt;",$G$3)),0)
)
/IF($G$5="10aあたり",Q$8*10,1)),"")</f>
        <v/>
      </c>
      <c r="R93" s="35" t="str">
        <f>IFERROR(IF(R$7="","",
(
SUMIFS(IF($G$4="作業時間（hh:mm）",中間処理!$G:$G,中間処理!$I:$I),中間処理!$E:$E,R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93,中間処理!$B:$B,"予定",中間処理!$C:$C,"&gt;="&amp;$G$1,中間処理!$C:$C,"&lt;="&amp;$G$2,中間処理!$D:$D,IF($G$3="すべての作業","&lt;&gt;",$G$3)),0)
)
/IF($G$5="10aあたり",R$8*10,1)),"")</f>
        <v/>
      </c>
      <c r="S93" s="35" t="str">
        <f>IFERROR(IF(S$7="","",
(
SUMIFS(IF($G$4="作業時間（hh:mm）",中間処理!$G:$G,中間処理!$I:$I),中間処理!$E:$E,S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93,中間処理!$B:$B,"予定",中間処理!$C:$C,"&gt;="&amp;$G$1,中間処理!$C:$C,"&lt;="&amp;$G$2,中間処理!$D:$D,IF($G$3="すべての作業","&lt;&gt;",$G$3)),0)
)
/IF($G$5="10aあたり",S$8*10,1)),"")</f>
        <v/>
      </c>
      <c r="T93" s="35" t="str">
        <f>IFERROR(IF(T$7="","",
(
SUMIFS(IF($G$4="作業時間（hh:mm）",中間処理!$G:$G,中間処理!$I:$I),中間処理!$E:$E,T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93,中間処理!$B:$B,"予定",中間処理!$C:$C,"&gt;="&amp;$G$1,中間処理!$C:$C,"&lt;="&amp;$G$2,中間処理!$D:$D,IF($G$3="すべての作業","&lt;&gt;",$G$3)),0)
)
/IF($G$5="10aあたり",T$8*10,1)),"")</f>
        <v/>
      </c>
      <c r="U93" s="35" t="str">
        <f>IFERROR(IF(U$7="","",
(
SUMIFS(IF($G$4="作業時間（hh:mm）",中間処理!$G:$G,中間処理!$I:$I),中間処理!$E:$E,U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93,中間処理!$B:$B,"予定",中間処理!$C:$C,"&gt;="&amp;$G$1,中間処理!$C:$C,"&lt;="&amp;$G$2,中間処理!$D:$D,IF($G$3="すべての作業","&lt;&gt;",$G$3)),0)
)
/IF($G$5="10aあたり",U$8*10,1)),"")</f>
        <v/>
      </c>
      <c r="V93" s="35" t="str">
        <f>IFERROR(IF(V$7="","",
(
SUMIFS(IF($G$4="作業時間（hh:mm）",中間処理!$G:$G,中間処理!$I:$I),中間処理!$E:$E,V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93,中間処理!$B:$B,"予定",中間処理!$C:$C,"&gt;="&amp;$G$1,中間処理!$C:$C,"&lt;="&amp;$G$2,中間処理!$D:$D,IF($G$3="すべての作業","&lt;&gt;",$G$3)),0)
)
/IF($G$5="10aあたり",V$8*10,1)),"")</f>
        <v/>
      </c>
      <c r="W93" s="35" t="str">
        <f>IFERROR(IF(W$7="","",
(
SUMIFS(IF($G$4="作業時間（hh:mm）",中間処理!$G:$G,中間処理!$I:$I),中間処理!$E:$E,W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93,中間処理!$B:$B,"予定",中間処理!$C:$C,"&gt;="&amp;$G$1,中間処理!$C:$C,"&lt;="&amp;$G$2,中間処理!$D:$D,IF($G$3="すべての作業","&lt;&gt;",$G$3)),0)
)
/IF($G$5="10aあたり",W$8*10,1)),"")</f>
        <v/>
      </c>
      <c r="X93" s="35" t="str">
        <f>IFERROR(IF(X$7="","",
(
SUMIFS(IF($G$4="作業時間（hh:mm）",中間処理!$G:$G,中間処理!$I:$I),中間処理!$E:$E,X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93,中間処理!$B:$B,"予定",中間処理!$C:$C,"&gt;="&amp;$G$1,中間処理!$C:$C,"&lt;="&amp;$G$2,中間処理!$D:$D,IF($G$3="すべての作業","&lt;&gt;",$G$3)),0)
)
/IF($G$5="10aあたり",X$8*10,1)),"")</f>
        <v/>
      </c>
      <c r="Y93" s="35" t="str">
        <f>IFERROR(IF(Y$7="","",
(
SUMIFS(IF($G$4="作業時間（hh:mm）",中間処理!$G:$G,中間処理!$I:$I),中間処理!$E:$E,Y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93,中間処理!$B:$B,"予定",中間処理!$C:$C,"&gt;="&amp;$G$1,中間処理!$C:$C,"&lt;="&amp;$G$2,中間処理!$D:$D,IF($G$3="すべての作業","&lt;&gt;",$G$3)),0)
)
/IF($G$5="10aあたり",Y$8*10,1)),"")</f>
        <v/>
      </c>
      <c r="Z93" s="35" t="str">
        <f>IFERROR(IF(Z$7="","",
(
SUMIFS(IF($G$4="作業時間（hh:mm）",中間処理!$G:$G,中間処理!$I:$I),中間処理!$E:$E,Z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93,中間処理!$B:$B,"予定",中間処理!$C:$C,"&gt;="&amp;$G$1,中間処理!$C:$C,"&lt;="&amp;$G$2,中間処理!$D:$D,IF($G$3="すべての作業","&lt;&gt;",$G$3)),0)
)
/IF($G$5="10aあたり",Z$8*10,1)),"")</f>
        <v/>
      </c>
      <c r="AA93" s="35" t="str">
        <f>IFERROR(IF(AA$7="","",
(
SUMIFS(IF($G$4="作業時間（hh:mm）",中間処理!$G:$G,中間処理!$I:$I),中間処理!$E:$E,AA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93,中間処理!$B:$B,"予定",中間処理!$C:$C,"&gt;="&amp;$G$1,中間処理!$C:$C,"&lt;="&amp;$G$2,中間処理!$D:$D,IF($G$3="すべての作業","&lt;&gt;",$G$3)),0)
)
/IF($G$5="10aあたり",AA$8*10,1)),"")</f>
        <v/>
      </c>
      <c r="AB93" s="35" t="str">
        <f>IFERROR(IF(AB$7="","",
(
SUMIFS(IF($G$4="作業時間（hh:mm）",中間処理!$G:$G,中間処理!$I:$I),中間処理!$E:$E,AB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93,中間処理!$B:$B,"予定",中間処理!$C:$C,"&gt;="&amp;$G$1,中間処理!$C:$C,"&lt;="&amp;$G$2,中間処理!$D:$D,IF($G$3="すべての作業","&lt;&gt;",$G$3)),0)
)
/IF($G$5="10aあたり",AB$8*10,1)),"")</f>
        <v/>
      </c>
      <c r="AC93" s="35" t="str">
        <f>IFERROR(IF(AC$7="","",
(
SUMIFS(IF($G$4="作業時間（hh:mm）",中間処理!$G:$G,中間処理!$I:$I),中間処理!$E:$E,AC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93,中間処理!$B:$B,"予定",中間処理!$C:$C,"&gt;="&amp;$G$1,中間処理!$C:$C,"&lt;="&amp;$G$2,中間処理!$D:$D,IF($G$3="すべての作業","&lt;&gt;",$G$3)),0)
)
/IF($G$5="10aあたり",AC$8*10,1)),"")</f>
        <v/>
      </c>
      <c r="AD93" s="35" t="str">
        <f>IFERROR(IF(AD$7="","",
(
SUMIFS(IF($G$4="作業時間（hh:mm）",中間処理!$G:$G,中間処理!$I:$I),中間処理!$E:$E,AD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93,中間処理!$B:$B,"予定",中間処理!$C:$C,"&gt;="&amp;$G$1,中間処理!$C:$C,"&lt;="&amp;$G$2,中間処理!$D:$D,IF($G$3="すべての作業","&lt;&gt;",$G$3)),0)
)
/IF($G$5="10aあたり",AD$8*10,1)),"")</f>
        <v/>
      </c>
      <c r="AE93" s="35" t="str">
        <f>IFERROR(IF(AE$7="","",
(
SUMIFS(IF($G$4="作業時間（hh:mm）",中間処理!$G:$G,中間処理!$I:$I),中間処理!$E:$E,AE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93,中間処理!$B:$B,"予定",中間処理!$C:$C,"&gt;="&amp;$G$1,中間処理!$C:$C,"&lt;="&amp;$G$2,中間処理!$D:$D,IF($G$3="すべての作業","&lt;&gt;",$G$3)),0)
)
/IF($G$5="10aあたり",AE$8*10,1)),"")</f>
        <v/>
      </c>
      <c r="AF93" s="35" t="str">
        <f>IFERROR(IF(AF$7="","",
(
SUMIFS(IF($G$4="作業時間（hh:mm）",中間処理!$G:$G,中間処理!$I:$I),中間処理!$E:$E,AF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93,中間処理!$B:$B,"予定",中間処理!$C:$C,"&gt;="&amp;$G$1,中間処理!$C:$C,"&lt;="&amp;$G$2,中間処理!$D:$D,IF($G$3="すべての作業","&lt;&gt;",$G$3)),0)
)
/IF($G$5="10aあたり",AF$8*10,1)),"")</f>
        <v/>
      </c>
      <c r="AG93" s="35" t="str">
        <f>IFERROR(IF(AG$7="","",
(
SUMIFS(IF($G$4="作業時間（hh:mm）",中間処理!$G:$G,中間処理!$I:$I),中間処理!$E:$E,AG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93,中間処理!$B:$B,"予定",中間処理!$C:$C,"&gt;="&amp;$G$1,中間処理!$C:$C,"&lt;="&amp;$G$2,中間処理!$D:$D,IF($G$3="すべての作業","&lt;&gt;",$G$3)),0)
)
/IF($G$5="10aあたり",AG$8*10,1)),"")</f>
        <v/>
      </c>
      <c r="AH93" s="35" t="str">
        <f>IFERROR(IF(AH$7="","",
(
SUMIFS(IF($G$4="作業時間（hh:mm）",中間処理!$G:$G,中間処理!$I:$I),中間処理!$E:$E,AH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93,中間処理!$B:$B,"予定",中間処理!$C:$C,"&gt;="&amp;$G$1,中間処理!$C:$C,"&lt;="&amp;$G$2,中間処理!$D:$D,IF($G$3="すべての作業","&lt;&gt;",$G$3)),0)
)
/IF($G$5="10aあたり",AH$8*10,1)),"")</f>
        <v/>
      </c>
      <c r="AI93" s="35" t="str">
        <f>IFERROR(IF(AI$7="","",
(
SUMIFS(IF($G$4="作業時間（hh:mm）",中間処理!$G:$G,中間処理!$I:$I),中間処理!$E:$E,AI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93,中間処理!$B:$B,"予定",中間処理!$C:$C,"&gt;="&amp;$G$1,中間処理!$C:$C,"&lt;="&amp;$G$2,中間処理!$D:$D,IF($G$3="すべての作業","&lt;&gt;",$G$3)),0)
)
/IF($G$5="10aあたり",AI$8*10,1)),"")</f>
        <v/>
      </c>
      <c r="AJ93" s="35" t="str">
        <f>IFERROR(IF(AJ$7="","",
(
SUMIFS(IF($G$4="作業時間（hh:mm）",中間処理!$G:$G,中間処理!$I:$I),中間処理!$E:$E,AJ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93,中間処理!$B:$B,"予定",中間処理!$C:$C,"&gt;="&amp;$G$1,中間処理!$C:$C,"&lt;="&amp;$G$2,中間処理!$D:$D,IF($G$3="すべての作業","&lt;&gt;",$G$3)),0)
)
/IF($G$5="10aあたり",AJ$8*10,1)),"")</f>
        <v/>
      </c>
      <c r="AK93" s="35" t="str">
        <f>IFERROR(IF(AK$7="","",
(
SUMIFS(IF($G$4="作業時間（hh:mm）",中間処理!$G:$G,中間処理!$I:$I),中間処理!$E:$E,AK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93,中間処理!$B:$B,"予定",中間処理!$C:$C,"&gt;="&amp;$G$1,中間処理!$C:$C,"&lt;="&amp;$G$2,中間処理!$D:$D,IF($G$3="すべての作業","&lt;&gt;",$G$3)),0)
)
/IF($G$5="10aあたり",AK$8*10,1)),"")</f>
        <v/>
      </c>
      <c r="AL93" s="35" t="str">
        <f>IFERROR(IF(AL$7="","",
(
SUMIFS(IF($G$4="作業時間（hh:mm）",中間処理!$G:$G,中間処理!$I:$I),中間処理!$E:$E,AL$7,中間処理!$F:$F,$F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93,中間処理!$B:$B,"予定",中間処理!$C:$C,"&gt;="&amp;$G$1,中間処理!$C:$C,"&lt;="&amp;$G$2,中間処理!$D:$D,IF($G$3="すべての作業","&lt;&gt;",$G$3)),0)
)
/IF($G$5="10aあたり",AL$8*10,1)),"")</f>
        <v/>
      </c>
    </row>
    <row r="94" spans="7:38">
      <c r="G94" s="13"/>
      <c r="H94" s="22" t="str">
        <f>IF(G94="","",
IF(G$4="作業時間（hh:mm）",SUM(I94:AL94),
IF(
COUNTIFS(単価情報!C:C,F94,単価情報!B:B,"作業者",単価情報!K:K,"&gt;="&amp;G$1,単価情報!J:J,"&lt;="&amp;G$2)
+COUNTIFS(単価情報!C:C,F94,単価情報!B:B,"作業者",単価情報!K:K,"",単価情報!J:J,"&lt;="&amp;G$2)=0,
"単価設定なし",SUM(I94:AL94))))</f>
        <v/>
      </c>
      <c r="I94" s="34" t="str">
        <f>IFERROR(IF(I$7="","",
(
SUMIFS(IF($G$4="作業時間（hh:mm）",中間処理!$G:$G,中間処理!$I:$I),中間処理!$E:$E,I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94,中間処理!$B:$B,"予定",中間処理!$C:$C,"&gt;="&amp;$G$1,中間処理!$C:$C,"&lt;="&amp;$G$2,中間処理!$D:$D,IF($G$3="すべての作業","&lt;&gt;",$G$3)),0)
)
/IF($G$5="10aあたり",I$8*10,1)),"")</f>
        <v/>
      </c>
      <c r="J94" s="35" t="str">
        <f>IFERROR(IF(J$7="","",
(
SUMIFS(IF($G$4="作業時間（hh:mm）",中間処理!$G:$G,中間処理!$I:$I),中間処理!$E:$E,J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94,中間処理!$B:$B,"予定",中間処理!$C:$C,"&gt;="&amp;$G$1,中間処理!$C:$C,"&lt;="&amp;$G$2,中間処理!$D:$D,IF($G$3="すべての作業","&lt;&gt;",$G$3)),0)
)
/IF($G$5="10aあたり",J$8*10,1)),"")</f>
        <v/>
      </c>
      <c r="K94" s="35" t="str">
        <f>IFERROR(IF(K$7="","",
(
SUMIFS(IF($G$4="作業時間（hh:mm）",中間処理!$G:$G,中間処理!$I:$I),中間処理!$E:$E,K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94,中間処理!$B:$B,"予定",中間処理!$C:$C,"&gt;="&amp;$G$1,中間処理!$C:$C,"&lt;="&amp;$G$2,中間処理!$D:$D,IF($G$3="すべての作業","&lt;&gt;",$G$3)),0)
)
/IF($G$5="10aあたり",K$8*10,1)),"")</f>
        <v/>
      </c>
      <c r="L94" s="35" t="str">
        <f>IFERROR(IF(L$7="","",
(
SUMIFS(IF($G$4="作業時間（hh:mm）",中間処理!$G:$G,中間処理!$I:$I),中間処理!$E:$E,L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94,中間処理!$B:$B,"予定",中間処理!$C:$C,"&gt;="&amp;$G$1,中間処理!$C:$C,"&lt;="&amp;$G$2,中間処理!$D:$D,IF($G$3="すべての作業","&lt;&gt;",$G$3)),0)
)
/IF($G$5="10aあたり",L$8*10,1)),"")</f>
        <v/>
      </c>
      <c r="M94" s="35" t="str">
        <f>IFERROR(IF(M$7="","",
(
SUMIFS(IF($G$4="作業時間（hh:mm）",中間処理!$G:$G,中間処理!$I:$I),中間処理!$E:$E,M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94,中間処理!$B:$B,"予定",中間処理!$C:$C,"&gt;="&amp;$G$1,中間処理!$C:$C,"&lt;="&amp;$G$2,中間処理!$D:$D,IF($G$3="すべての作業","&lt;&gt;",$G$3)),0)
)
/IF($G$5="10aあたり",M$8*10,1)),"")</f>
        <v/>
      </c>
      <c r="N94" s="35" t="str">
        <f>IFERROR(IF(N$7="","",
(
SUMIFS(IF($G$4="作業時間（hh:mm）",中間処理!$G:$G,中間処理!$I:$I),中間処理!$E:$E,N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94,中間処理!$B:$B,"予定",中間処理!$C:$C,"&gt;="&amp;$G$1,中間処理!$C:$C,"&lt;="&amp;$G$2,中間処理!$D:$D,IF($G$3="すべての作業","&lt;&gt;",$G$3)),0)
)
/IF($G$5="10aあたり",N$8*10,1)),"")</f>
        <v/>
      </c>
      <c r="O94" s="35" t="str">
        <f>IFERROR(IF(O$7="","",
(
SUMIFS(IF($G$4="作業時間（hh:mm）",中間処理!$G:$G,中間処理!$I:$I),中間処理!$E:$E,O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94,中間処理!$B:$B,"予定",中間処理!$C:$C,"&gt;="&amp;$G$1,中間処理!$C:$C,"&lt;="&amp;$G$2,中間処理!$D:$D,IF($G$3="すべての作業","&lt;&gt;",$G$3)),0)
)
/IF($G$5="10aあたり",O$8*10,1)),"")</f>
        <v/>
      </c>
      <c r="P94" s="35" t="str">
        <f>IFERROR(IF(P$7="","",
(
SUMIFS(IF($G$4="作業時間（hh:mm）",中間処理!$G:$G,中間処理!$I:$I),中間処理!$E:$E,P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94,中間処理!$B:$B,"予定",中間処理!$C:$C,"&gt;="&amp;$G$1,中間処理!$C:$C,"&lt;="&amp;$G$2,中間処理!$D:$D,IF($G$3="すべての作業","&lt;&gt;",$G$3)),0)
)
/IF($G$5="10aあたり",P$8*10,1)),"")</f>
        <v/>
      </c>
      <c r="Q94" s="35" t="str">
        <f>IFERROR(IF(Q$7="","",
(
SUMIFS(IF($G$4="作業時間（hh:mm）",中間処理!$G:$G,中間処理!$I:$I),中間処理!$E:$E,Q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94,中間処理!$B:$B,"予定",中間処理!$C:$C,"&gt;="&amp;$G$1,中間処理!$C:$C,"&lt;="&amp;$G$2,中間処理!$D:$D,IF($G$3="すべての作業","&lt;&gt;",$G$3)),0)
)
/IF($G$5="10aあたり",Q$8*10,1)),"")</f>
        <v/>
      </c>
      <c r="R94" s="35" t="str">
        <f>IFERROR(IF(R$7="","",
(
SUMIFS(IF($G$4="作業時間（hh:mm）",中間処理!$G:$G,中間処理!$I:$I),中間処理!$E:$E,R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94,中間処理!$B:$B,"予定",中間処理!$C:$C,"&gt;="&amp;$G$1,中間処理!$C:$C,"&lt;="&amp;$G$2,中間処理!$D:$D,IF($G$3="すべての作業","&lt;&gt;",$G$3)),0)
)
/IF($G$5="10aあたり",R$8*10,1)),"")</f>
        <v/>
      </c>
      <c r="S94" s="35" t="str">
        <f>IFERROR(IF(S$7="","",
(
SUMIFS(IF($G$4="作業時間（hh:mm）",中間処理!$G:$G,中間処理!$I:$I),中間処理!$E:$E,S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94,中間処理!$B:$B,"予定",中間処理!$C:$C,"&gt;="&amp;$G$1,中間処理!$C:$C,"&lt;="&amp;$G$2,中間処理!$D:$D,IF($G$3="すべての作業","&lt;&gt;",$G$3)),0)
)
/IF($G$5="10aあたり",S$8*10,1)),"")</f>
        <v/>
      </c>
      <c r="T94" s="35" t="str">
        <f>IFERROR(IF(T$7="","",
(
SUMIFS(IF($G$4="作業時間（hh:mm）",中間処理!$G:$G,中間処理!$I:$I),中間処理!$E:$E,T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94,中間処理!$B:$B,"予定",中間処理!$C:$C,"&gt;="&amp;$G$1,中間処理!$C:$C,"&lt;="&amp;$G$2,中間処理!$D:$D,IF($G$3="すべての作業","&lt;&gt;",$G$3)),0)
)
/IF($G$5="10aあたり",T$8*10,1)),"")</f>
        <v/>
      </c>
      <c r="U94" s="35" t="str">
        <f>IFERROR(IF(U$7="","",
(
SUMIFS(IF($G$4="作業時間（hh:mm）",中間処理!$G:$G,中間処理!$I:$I),中間処理!$E:$E,U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94,中間処理!$B:$B,"予定",中間処理!$C:$C,"&gt;="&amp;$G$1,中間処理!$C:$C,"&lt;="&amp;$G$2,中間処理!$D:$D,IF($G$3="すべての作業","&lt;&gt;",$G$3)),0)
)
/IF($G$5="10aあたり",U$8*10,1)),"")</f>
        <v/>
      </c>
      <c r="V94" s="35" t="str">
        <f>IFERROR(IF(V$7="","",
(
SUMIFS(IF($G$4="作業時間（hh:mm）",中間処理!$G:$G,中間処理!$I:$I),中間処理!$E:$E,V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94,中間処理!$B:$B,"予定",中間処理!$C:$C,"&gt;="&amp;$G$1,中間処理!$C:$C,"&lt;="&amp;$G$2,中間処理!$D:$D,IF($G$3="すべての作業","&lt;&gt;",$G$3)),0)
)
/IF($G$5="10aあたり",V$8*10,1)),"")</f>
        <v/>
      </c>
      <c r="W94" s="35" t="str">
        <f>IFERROR(IF(W$7="","",
(
SUMIFS(IF($G$4="作業時間（hh:mm）",中間処理!$G:$G,中間処理!$I:$I),中間処理!$E:$E,W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94,中間処理!$B:$B,"予定",中間処理!$C:$C,"&gt;="&amp;$G$1,中間処理!$C:$C,"&lt;="&amp;$G$2,中間処理!$D:$D,IF($G$3="すべての作業","&lt;&gt;",$G$3)),0)
)
/IF($G$5="10aあたり",W$8*10,1)),"")</f>
        <v/>
      </c>
      <c r="X94" s="35" t="str">
        <f>IFERROR(IF(X$7="","",
(
SUMIFS(IF($G$4="作業時間（hh:mm）",中間処理!$G:$G,中間処理!$I:$I),中間処理!$E:$E,X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94,中間処理!$B:$B,"予定",中間処理!$C:$C,"&gt;="&amp;$G$1,中間処理!$C:$C,"&lt;="&amp;$G$2,中間処理!$D:$D,IF($G$3="すべての作業","&lt;&gt;",$G$3)),0)
)
/IF($G$5="10aあたり",X$8*10,1)),"")</f>
        <v/>
      </c>
      <c r="Y94" s="35" t="str">
        <f>IFERROR(IF(Y$7="","",
(
SUMIFS(IF($G$4="作業時間（hh:mm）",中間処理!$G:$G,中間処理!$I:$I),中間処理!$E:$E,Y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94,中間処理!$B:$B,"予定",中間処理!$C:$C,"&gt;="&amp;$G$1,中間処理!$C:$C,"&lt;="&amp;$G$2,中間処理!$D:$D,IF($G$3="すべての作業","&lt;&gt;",$G$3)),0)
)
/IF($G$5="10aあたり",Y$8*10,1)),"")</f>
        <v/>
      </c>
      <c r="Z94" s="35" t="str">
        <f>IFERROR(IF(Z$7="","",
(
SUMIFS(IF($G$4="作業時間（hh:mm）",中間処理!$G:$G,中間処理!$I:$I),中間処理!$E:$E,Z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94,中間処理!$B:$B,"予定",中間処理!$C:$C,"&gt;="&amp;$G$1,中間処理!$C:$C,"&lt;="&amp;$G$2,中間処理!$D:$D,IF($G$3="すべての作業","&lt;&gt;",$G$3)),0)
)
/IF($G$5="10aあたり",Z$8*10,1)),"")</f>
        <v/>
      </c>
      <c r="AA94" s="35" t="str">
        <f>IFERROR(IF(AA$7="","",
(
SUMIFS(IF($G$4="作業時間（hh:mm）",中間処理!$G:$G,中間処理!$I:$I),中間処理!$E:$E,AA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94,中間処理!$B:$B,"予定",中間処理!$C:$C,"&gt;="&amp;$G$1,中間処理!$C:$C,"&lt;="&amp;$G$2,中間処理!$D:$D,IF($G$3="すべての作業","&lt;&gt;",$G$3)),0)
)
/IF($G$5="10aあたり",AA$8*10,1)),"")</f>
        <v/>
      </c>
      <c r="AB94" s="35" t="str">
        <f>IFERROR(IF(AB$7="","",
(
SUMIFS(IF($G$4="作業時間（hh:mm）",中間処理!$G:$G,中間処理!$I:$I),中間処理!$E:$E,AB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94,中間処理!$B:$B,"予定",中間処理!$C:$C,"&gt;="&amp;$G$1,中間処理!$C:$C,"&lt;="&amp;$G$2,中間処理!$D:$D,IF($G$3="すべての作業","&lt;&gt;",$G$3)),0)
)
/IF($G$5="10aあたり",AB$8*10,1)),"")</f>
        <v/>
      </c>
      <c r="AC94" s="35" t="str">
        <f>IFERROR(IF(AC$7="","",
(
SUMIFS(IF($G$4="作業時間（hh:mm）",中間処理!$G:$G,中間処理!$I:$I),中間処理!$E:$E,AC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94,中間処理!$B:$B,"予定",中間処理!$C:$C,"&gt;="&amp;$G$1,中間処理!$C:$C,"&lt;="&amp;$G$2,中間処理!$D:$D,IF($G$3="すべての作業","&lt;&gt;",$G$3)),0)
)
/IF($G$5="10aあたり",AC$8*10,1)),"")</f>
        <v/>
      </c>
      <c r="AD94" s="35" t="str">
        <f>IFERROR(IF(AD$7="","",
(
SUMIFS(IF($G$4="作業時間（hh:mm）",中間処理!$G:$G,中間処理!$I:$I),中間処理!$E:$E,AD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94,中間処理!$B:$B,"予定",中間処理!$C:$C,"&gt;="&amp;$G$1,中間処理!$C:$C,"&lt;="&amp;$G$2,中間処理!$D:$D,IF($G$3="すべての作業","&lt;&gt;",$G$3)),0)
)
/IF($G$5="10aあたり",AD$8*10,1)),"")</f>
        <v/>
      </c>
      <c r="AE94" s="35" t="str">
        <f>IFERROR(IF(AE$7="","",
(
SUMIFS(IF($G$4="作業時間（hh:mm）",中間処理!$G:$G,中間処理!$I:$I),中間処理!$E:$E,AE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94,中間処理!$B:$B,"予定",中間処理!$C:$C,"&gt;="&amp;$G$1,中間処理!$C:$C,"&lt;="&amp;$G$2,中間処理!$D:$D,IF($G$3="すべての作業","&lt;&gt;",$G$3)),0)
)
/IF($G$5="10aあたり",AE$8*10,1)),"")</f>
        <v/>
      </c>
      <c r="AF94" s="35" t="str">
        <f>IFERROR(IF(AF$7="","",
(
SUMIFS(IF($G$4="作業時間（hh:mm）",中間処理!$G:$G,中間処理!$I:$I),中間処理!$E:$E,AF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94,中間処理!$B:$B,"予定",中間処理!$C:$C,"&gt;="&amp;$G$1,中間処理!$C:$C,"&lt;="&amp;$G$2,中間処理!$D:$D,IF($G$3="すべての作業","&lt;&gt;",$G$3)),0)
)
/IF($G$5="10aあたり",AF$8*10,1)),"")</f>
        <v/>
      </c>
      <c r="AG94" s="35" t="str">
        <f>IFERROR(IF(AG$7="","",
(
SUMIFS(IF($G$4="作業時間（hh:mm）",中間処理!$G:$G,中間処理!$I:$I),中間処理!$E:$E,AG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94,中間処理!$B:$B,"予定",中間処理!$C:$C,"&gt;="&amp;$G$1,中間処理!$C:$C,"&lt;="&amp;$G$2,中間処理!$D:$D,IF($G$3="すべての作業","&lt;&gt;",$G$3)),0)
)
/IF($G$5="10aあたり",AG$8*10,1)),"")</f>
        <v/>
      </c>
      <c r="AH94" s="35" t="str">
        <f>IFERROR(IF(AH$7="","",
(
SUMIFS(IF($G$4="作業時間（hh:mm）",中間処理!$G:$G,中間処理!$I:$I),中間処理!$E:$E,AH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94,中間処理!$B:$B,"予定",中間処理!$C:$C,"&gt;="&amp;$G$1,中間処理!$C:$C,"&lt;="&amp;$G$2,中間処理!$D:$D,IF($G$3="すべての作業","&lt;&gt;",$G$3)),0)
)
/IF($G$5="10aあたり",AH$8*10,1)),"")</f>
        <v/>
      </c>
      <c r="AI94" s="35" t="str">
        <f>IFERROR(IF(AI$7="","",
(
SUMIFS(IF($G$4="作業時間（hh:mm）",中間処理!$G:$G,中間処理!$I:$I),中間処理!$E:$E,AI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94,中間処理!$B:$B,"予定",中間処理!$C:$C,"&gt;="&amp;$G$1,中間処理!$C:$C,"&lt;="&amp;$G$2,中間処理!$D:$D,IF($G$3="すべての作業","&lt;&gt;",$G$3)),0)
)
/IF($G$5="10aあたり",AI$8*10,1)),"")</f>
        <v/>
      </c>
      <c r="AJ94" s="35" t="str">
        <f>IFERROR(IF(AJ$7="","",
(
SUMIFS(IF($G$4="作業時間（hh:mm）",中間処理!$G:$G,中間処理!$I:$I),中間処理!$E:$E,AJ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94,中間処理!$B:$B,"予定",中間処理!$C:$C,"&gt;="&amp;$G$1,中間処理!$C:$C,"&lt;="&amp;$G$2,中間処理!$D:$D,IF($G$3="すべての作業","&lt;&gt;",$G$3)),0)
)
/IF($G$5="10aあたり",AJ$8*10,1)),"")</f>
        <v/>
      </c>
      <c r="AK94" s="35" t="str">
        <f>IFERROR(IF(AK$7="","",
(
SUMIFS(IF($G$4="作業時間（hh:mm）",中間処理!$G:$G,中間処理!$I:$I),中間処理!$E:$E,AK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94,中間処理!$B:$B,"予定",中間処理!$C:$C,"&gt;="&amp;$G$1,中間処理!$C:$C,"&lt;="&amp;$G$2,中間処理!$D:$D,IF($G$3="すべての作業","&lt;&gt;",$G$3)),0)
)
/IF($G$5="10aあたり",AK$8*10,1)),"")</f>
        <v/>
      </c>
      <c r="AL94" s="35" t="str">
        <f>IFERROR(IF(AL$7="","",
(
SUMIFS(IF($G$4="作業時間（hh:mm）",中間処理!$G:$G,中間処理!$I:$I),中間処理!$E:$E,AL$7,中間処理!$F:$F,$F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94,中間処理!$B:$B,"予定",中間処理!$C:$C,"&gt;="&amp;$G$1,中間処理!$C:$C,"&lt;="&amp;$G$2,中間処理!$D:$D,IF($G$3="すべての作業","&lt;&gt;",$G$3)),0)
)
/IF($G$5="10aあたり",AL$8*10,1)),"")</f>
        <v/>
      </c>
    </row>
    <row r="95" spans="7:38">
      <c r="G95" s="13"/>
      <c r="H95" s="22" t="str">
        <f>IF(G95="","",
IF(G$4="作業時間（hh:mm）",SUM(I95:AL95),
IF(
COUNTIFS(単価情報!C:C,F95,単価情報!B:B,"作業者",単価情報!K:K,"&gt;="&amp;G$1,単価情報!J:J,"&lt;="&amp;G$2)
+COUNTIFS(単価情報!C:C,F95,単価情報!B:B,"作業者",単価情報!K:K,"",単価情報!J:J,"&lt;="&amp;G$2)=0,
"単価設定なし",SUM(I95:AL95))))</f>
        <v/>
      </c>
      <c r="I95" s="34" t="str">
        <f>IFERROR(IF(I$7="","",
(
SUMIFS(IF($G$4="作業時間（hh:mm）",中間処理!$G:$G,中間処理!$I:$I),中間処理!$E:$E,I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95,中間処理!$B:$B,"予定",中間処理!$C:$C,"&gt;="&amp;$G$1,中間処理!$C:$C,"&lt;="&amp;$G$2,中間処理!$D:$D,IF($G$3="すべての作業","&lt;&gt;",$G$3)),0)
)
/IF($G$5="10aあたり",I$8*10,1)),"")</f>
        <v/>
      </c>
      <c r="J95" s="35" t="str">
        <f>IFERROR(IF(J$7="","",
(
SUMIFS(IF($G$4="作業時間（hh:mm）",中間処理!$G:$G,中間処理!$I:$I),中間処理!$E:$E,J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95,中間処理!$B:$B,"予定",中間処理!$C:$C,"&gt;="&amp;$G$1,中間処理!$C:$C,"&lt;="&amp;$G$2,中間処理!$D:$D,IF($G$3="すべての作業","&lt;&gt;",$G$3)),0)
)
/IF($G$5="10aあたり",J$8*10,1)),"")</f>
        <v/>
      </c>
      <c r="K95" s="35" t="str">
        <f>IFERROR(IF(K$7="","",
(
SUMIFS(IF($G$4="作業時間（hh:mm）",中間処理!$G:$G,中間処理!$I:$I),中間処理!$E:$E,K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95,中間処理!$B:$B,"予定",中間処理!$C:$C,"&gt;="&amp;$G$1,中間処理!$C:$C,"&lt;="&amp;$G$2,中間処理!$D:$D,IF($G$3="すべての作業","&lt;&gt;",$G$3)),0)
)
/IF($G$5="10aあたり",K$8*10,1)),"")</f>
        <v/>
      </c>
      <c r="L95" s="35" t="str">
        <f>IFERROR(IF(L$7="","",
(
SUMIFS(IF($G$4="作業時間（hh:mm）",中間処理!$G:$G,中間処理!$I:$I),中間処理!$E:$E,L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95,中間処理!$B:$B,"予定",中間処理!$C:$C,"&gt;="&amp;$G$1,中間処理!$C:$C,"&lt;="&amp;$G$2,中間処理!$D:$D,IF($G$3="すべての作業","&lt;&gt;",$G$3)),0)
)
/IF($G$5="10aあたり",L$8*10,1)),"")</f>
        <v/>
      </c>
      <c r="M95" s="35" t="str">
        <f>IFERROR(IF(M$7="","",
(
SUMIFS(IF($G$4="作業時間（hh:mm）",中間処理!$G:$G,中間処理!$I:$I),中間処理!$E:$E,M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95,中間処理!$B:$B,"予定",中間処理!$C:$C,"&gt;="&amp;$G$1,中間処理!$C:$C,"&lt;="&amp;$G$2,中間処理!$D:$D,IF($G$3="すべての作業","&lt;&gt;",$G$3)),0)
)
/IF($G$5="10aあたり",M$8*10,1)),"")</f>
        <v/>
      </c>
      <c r="N95" s="35" t="str">
        <f>IFERROR(IF(N$7="","",
(
SUMIFS(IF($G$4="作業時間（hh:mm）",中間処理!$G:$G,中間処理!$I:$I),中間処理!$E:$E,N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95,中間処理!$B:$B,"予定",中間処理!$C:$C,"&gt;="&amp;$G$1,中間処理!$C:$C,"&lt;="&amp;$G$2,中間処理!$D:$D,IF($G$3="すべての作業","&lt;&gt;",$G$3)),0)
)
/IF($G$5="10aあたり",N$8*10,1)),"")</f>
        <v/>
      </c>
      <c r="O95" s="35" t="str">
        <f>IFERROR(IF(O$7="","",
(
SUMIFS(IF($G$4="作業時間（hh:mm）",中間処理!$G:$G,中間処理!$I:$I),中間処理!$E:$E,O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95,中間処理!$B:$B,"予定",中間処理!$C:$C,"&gt;="&amp;$G$1,中間処理!$C:$C,"&lt;="&amp;$G$2,中間処理!$D:$D,IF($G$3="すべての作業","&lt;&gt;",$G$3)),0)
)
/IF($G$5="10aあたり",O$8*10,1)),"")</f>
        <v/>
      </c>
      <c r="P95" s="35" t="str">
        <f>IFERROR(IF(P$7="","",
(
SUMIFS(IF($G$4="作業時間（hh:mm）",中間処理!$G:$G,中間処理!$I:$I),中間処理!$E:$E,P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95,中間処理!$B:$B,"予定",中間処理!$C:$C,"&gt;="&amp;$G$1,中間処理!$C:$C,"&lt;="&amp;$G$2,中間処理!$D:$D,IF($G$3="すべての作業","&lt;&gt;",$G$3)),0)
)
/IF($G$5="10aあたり",P$8*10,1)),"")</f>
        <v/>
      </c>
      <c r="Q95" s="35" t="str">
        <f>IFERROR(IF(Q$7="","",
(
SUMIFS(IF($G$4="作業時間（hh:mm）",中間処理!$G:$G,中間処理!$I:$I),中間処理!$E:$E,Q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95,中間処理!$B:$B,"予定",中間処理!$C:$C,"&gt;="&amp;$G$1,中間処理!$C:$C,"&lt;="&amp;$G$2,中間処理!$D:$D,IF($G$3="すべての作業","&lt;&gt;",$G$3)),0)
)
/IF($G$5="10aあたり",Q$8*10,1)),"")</f>
        <v/>
      </c>
      <c r="R95" s="35" t="str">
        <f>IFERROR(IF(R$7="","",
(
SUMIFS(IF($G$4="作業時間（hh:mm）",中間処理!$G:$G,中間処理!$I:$I),中間処理!$E:$E,R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95,中間処理!$B:$B,"予定",中間処理!$C:$C,"&gt;="&amp;$G$1,中間処理!$C:$C,"&lt;="&amp;$G$2,中間処理!$D:$D,IF($G$3="すべての作業","&lt;&gt;",$G$3)),0)
)
/IF($G$5="10aあたり",R$8*10,1)),"")</f>
        <v/>
      </c>
      <c r="S95" s="35" t="str">
        <f>IFERROR(IF(S$7="","",
(
SUMIFS(IF($G$4="作業時間（hh:mm）",中間処理!$G:$G,中間処理!$I:$I),中間処理!$E:$E,S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95,中間処理!$B:$B,"予定",中間処理!$C:$C,"&gt;="&amp;$G$1,中間処理!$C:$C,"&lt;="&amp;$G$2,中間処理!$D:$D,IF($G$3="すべての作業","&lt;&gt;",$G$3)),0)
)
/IF($G$5="10aあたり",S$8*10,1)),"")</f>
        <v/>
      </c>
      <c r="T95" s="35" t="str">
        <f>IFERROR(IF(T$7="","",
(
SUMIFS(IF($G$4="作業時間（hh:mm）",中間処理!$G:$G,中間処理!$I:$I),中間処理!$E:$E,T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95,中間処理!$B:$B,"予定",中間処理!$C:$C,"&gt;="&amp;$G$1,中間処理!$C:$C,"&lt;="&amp;$G$2,中間処理!$D:$D,IF($G$3="すべての作業","&lt;&gt;",$G$3)),0)
)
/IF($G$5="10aあたり",T$8*10,1)),"")</f>
        <v/>
      </c>
      <c r="U95" s="35" t="str">
        <f>IFERROR(IF(U$7="","",
(
SUMIFS(IF($G$4="作業時間（hh:mm）",中間処理!$G:$G,中間処理!$I:$I),中間処理!$E:$E,U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95,中間処理!$B:$B,"予定",中間処理!$C:$C,"&gt;="&amp;$G$1,中間処理!$C:$C,"&lt;="&amp;$G$2,中間処理!$D:$D,IF($G$3="すべての作業","&lt;&gt;",$G$3)),0)
)
/IF($G$5="10aあたり",U$8*10,1)),"")</f>
        <v/>
      </c>
      <c r="V95" s="35" t="str">
        <f>IFERROR(IF(V$7="","",
(
SUMIFS(IF($G$4="作業時間（hh:mm）",中間処理!$G:$G,中間処理!$I:$I),中間処理!$E:$E,V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95,中間処理!$B:$B,"予定",中間処理!$C:$C,"&gt;="&amp;$G$1,中間処理!$C:$C,"&lt;="&amp;$G$2,中間処理!$D:$D,IF($G$3="すべての作業","&lt;&gt;",$G$3)),0)
)
/IF($G$5="10aあたり",V$8*10,1)),"")</f>
        <v/>
      </c>
      <c r="W95" s="35" t="str">
        <f>IFERROR(IF(W$7="","",
(
SUMIFS(IF($G$4="作業時間（hh:mm）",中間処理!$G:$G,中間処理!$I:$I),中間処理!$E:$E,W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95,中間処理!$B:$B,"予定",中間処理!$C:$C,"&gt;="&amp;$G$1,中間処理!$C:$C,"&lt;="&amp;$G$2,中間処理!$D:$D,IF($G$3="すべての作業","&lt;&gt;",$G$3)),0)
)
/IF($G$5="10aあたり",W$8*10,1)),"")</f>
        <v/>
      </c>
      <c r="X95" s="35" t="str">
        <f>IFERROR(IF(X$7="","",
(
SUMIFS(IF($G$4="作業時間（hh:mm）",中間処理!$G:$G,中間処理!$I:$I),中間処理!$E:$E,X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95,中間処理!$B:$B,"予定",中間処理!$C:$C,"&gt;="&amp;$G$1,中間処理!$C:$C,"&lt;="&amp;$G$2,中間処理!$D:$D,IF($G$3="すべての作業","&lt;&gt;",$G$3)),0)
)
/IF($G$5="10aあたり",X$8*10,1)),"")</f>
        <v/>
      </c>
      <c r="Y95" s="35" t="str">
        <f>IFERROR(IF(Y$7="","",
(
SUMIFS(IF($G$4="作業時間（hh:mm）",中間処理!$G:$G,中間処理!$I:$I),中間処理!$E:$E,Y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95,中間処理!$B:$B,"予定",中間処理!$C:$C,"&gt;="&amp;$G$1,中間処理!$C:$C,"&lt;="&amp;$G$2,中間処理!$D:$D,IF($G$3="すべての作業","&lt;&gt;",$G$3)),0)
)
/IF($G$5="10aあたり",Y$8*10,1)),"")</f>
        <v/>
      </c>
      <c r="Z95" s="35" t="str">
        <f>IFERROR(IF(Z$7="","",
(
SUMIFS(IF($G$4="作業時間（hh:mm）",中間処理!$G:$G,中間処理!$I:$I),中間処理!$E:$E,Z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95,中間処理!$B:$B,"予定",中間処理!$C:$C,"&gt;="&amp;$G$1,中間処理!$C:$C,"&lt;="&amp;$G$2,中間処理!$D:$D,IF($G$3="すべての作業","&lt;&gt;",$G$3)),0)
)
/IF($G$5="10aあたり",Z$8*10,1)),"")</f>
        <v/>
      </c>
      <c r="AA95" s="35" t="str">
        <f>IFERROR(IF(AA$7="","",
(
SUMIFS(IF($G$4="作業時間（hh:mm）",中間処理!$G:$G,中間処理!$I:$I),中間処理!$E:$E,AA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95,中間処理!$B:$B,"予定",中間処理!$C:$C,"&gt;="&amp;$G$1,中間処理!$C:$C,"&lt;="&amp;$G$2,中間処理!$D:$D,IF($G$3="すべての作業","&lt;&gt;",$G$3)),0)
)
/IF($G$5="10aあたり",AA$8*10,1)),"")</f>
        <v/>
      </c>
      <c r="AB95" s="35" t="str">
        <f>IFERROR(IF(AB$7="","",
(
SUMIFS(IF($G$4="作業時間（hh:mm）",中間処理!$G:$G,中間処理!$I:$I),中間処理!$E:$E,AB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95,中間処理!$B:$B,"予定",中間処理!$C:$C,"&gt;="&amp;$G$1,中間処理!$C:$C,"&lt;="&amp;$G$2,中間処理!$D:$D,IF($G$3="すべての作業","&lt;&gt;",$G$3)),0)
)
/IF($G$5="10aあたり",AB$8*10,1)),"")</f>
        <v/>
      </c>
      <c r="AC95" s="35" t="str">
        <f>IFERROR(IF(AC$7="","",
(
SUMIFS(IF($G$4="作業時間（hh:mm）",中間処理!$G:$G,中間処理!$I:$I),中間処理!$E:$E,AC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95,中間処理!$B:$B,"予定",中間処理!$C:$C,"&gt;="&amp;$G$1,中間処理!$C:$C,"&lt;="&amp;$G$2,中間処理!$D:$D,IF($G$3="すべての作業","&lt;&gt;",$G$3)),0)
)
/IF($G$5="10aあたり",AC$8*10,1)),"")</f>
        <v/>
      </c>
      <c r="AD95" s="35" t="str">
        <f>IFERROR(IF(AD$7="","",
(
SUMIFS(IF($G$4="作業時間（hh:mm）",中間処理!$G:$G,中間処理!$I:$I),中間処理!$E:$E,AD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95,中間処理!$B:$B,"予定",中間処理!$C:$C,"&gt;="&amp;$G$1,中間処理!$C:$C,"&lt;="&amp;$G$2,中間処理!$D:$D,IF($G$3="すべての作業","&lt;&gt;",$G$3)),0)
)
/IF($G$5="10aあたり",AD$8*10,1)),"")</f>
        <v/>
      </c>
      <c r="AE95" s="35" t="str">
        <f>IFERROR(IF(AE$7="","",
(
SUMIFS(IF($G$4="作業時間（hh:mm）",中間処理!$G:$G,中間処理!$I:$I),中間処理!$E:$E,AE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95,中間処理!$B:$B,"予定",中間処理!$C:$C,"&gt;="&amp;$G$1,中間処理!$C:$C,"&lt;="&amp;$G$2,中間処理!$D:$D,IF($G$3="すべての作業","&lt;&gt;",$G$3)),0)
)
/IF($G$5="10aあたり",AE$8*10,1)),"")</f>
        <v/>
      </c>
      <c r="AF95" s="35" t="str">
        <f>IFERROR(IF(AF$7="","",
(
SUMIFS(IF($G$4="作業時間（hh:mm）",中間処理!$G:$G,中間処理!$I:$I),中間処理!$E:$E,AF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95,中間処理!$B:$B,"予定",中間処理!$C:$C,"&gt;="&amp;$G$1,中間処理!$C:$C,"&lt;="&amp;$G$2,中間処理!$D:$D,IF($G$3="すべての作業","&lt;&gt;",$G$3)),0)
)
/IF($G$5="10aあたり",AF$8*10,1)),"")</f>
        <v/>
      </c>
      <c r="AG95" s="35" t="str">
        <f>IFERROR(IF(AG$7="","",
(
SUMIFS(IF($G$4="作業時間（hh:mm）",中間処理!$G:$G,中間処理!$I:$I),中間処理!$E:$E,AG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95,中間処理!$B:$B,"予定",中間処理!$C:$C,"&gt;="&amp;$G$1,中間処理!$C:$C,"&lt;="&amp;$G$2,中間処理!$D:$D,IF($G$3="すべての作業","&lt;&gt;",$G$3)),0)
)
/IF($G$5="10aあたり",AG$8*10,1)),"")</f>
        <v/>
      </c>
      <c r="AH95" s="35" t="str">
        <f>IFERROR(IF(AH$7="","",
(
SUMIFS(IF($G$4="作業時間（hh:mm）",中間処理!$G:$G,中間処理!$I:$I),中間処理!$E:$E,AH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95,中間処理!$B:$B,"予定",中間処理!$C:$C,"&gt;="&amp;$G$1,中間処理!$C:$C,"&lt;="&amp;$G$2,中間処理!$D:$D,IF($G$3="すべての作業","&lt;&gt;",$G$3)),0)
)
/IF($G$5="10aあたり",AH$8*10,1)),"")</f>
        <v/>
      </c>
      <c r="AI95" s="35" t="str">
        <f>IFERROR(IF(AI$7="","",
(
SUMIFS(IF($G$4="作業時間（hh:mm）",中間処理!$G:$G,中間処理!$I:$I),中間処理!$E:$E,AI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95,中間処理!$B:$B,"予定",中間処理!$C:$C,"&gt;="&amp;$G$1,中間処理!$C:$C,"&lt;="&amp;$G$2,中間処理!$D:$D,IF($G$3="すべての作業","&lt;&gt;",$G$3)),0)
)
/IF($G$5="10aあたり",AI$8*10,1)),"")</f>
        <v/>
      </c>
      <c r="AJ95" s="35" t="str">
        <f>IFERROR(IF(AJ$7="","",
(
SUMIFS(IF($G$4="作業時間（hh:mm）",中間処理!$G:$G,中間処理!$I:$I),中間処理!$E:$E,AJ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95,中間処理!$B:$B,"予定",中間処理!$C:$C,"&gt;="&amp;$G$1,中間処理!$C:$C,"&lt;="&amp;$G$2,中間処理!$D:$D,IF($G$3="すべての作業","&lt;&gt;",$G$3)),0)
)
/IF($G$5="10aあたり",AJ$8*10,1)),"")</f>
        <v/>
      </c>
      <c r="AK95" s="35" t="str">
        <f>IFERROR(IF(AK$7="","",
(
SUMIFS(IF($G$4="作業時間（hh:mm）",中間処理!$G:$G,中間処理!$I:$I),中間処理!$E:$E,AK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95,中間処理!$B:$B,"予定",中間処理!$C:$C,"&gt;="&amp;$G$1,中間処理!$C:$C,"&lt;="&amp;$G$2,中間処理!$D:$D,IF($G$3="すべての作業","&lt;&gt;",$G$3)),0)
)
/IF($G$5="10aあたり",AK$8*10,1)),"")</f>
        <v/>
      </c>
      <c r="AL95" s="35" t="str">
        <f>IFERROR(IF(AL$7="","",
(
SUMIFS(IF($G$4="作業時間（hh:mm）",中間処理!$G:$G,中間処理!$I:$I),中間処理!$E:$E,AL$7,中間処理!$F:$F,$F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95,中間処理!$B:$B,"予定",中間処理!$C:$C,"&gt;="&amp;$G$1,中間処理!$C:$C,"&lt;="&amp;$G$2,中間処理!$D:$D,IF($G$3="すべての作業","&lt;&gt;",$G$3)),0)
)
/IF($G$5="10aあたり",AL$8*10,1)),"")</f>
        <v/>
      </c>
    </row>
    <row r="96" spans="7:38">
      <c r="G96" s="13"/>
      <c r="H96" s="22" t="str">
        <f>IF(G96="","",
IF(G$4="作業時間（hh:mm）",SUM(I96:AL96),
IF(
COUNTIFS(単価情報!C:C,F96,単価情報!B:B,"作業者",単価情報!K:K,"&gt;="&amp;G$1,単価情報!J:J,"&lt;="&amp;G$2)
+COUNTIFS(単価情報!C:C,F96,単価情報!B:B,"作業者",単価情報!K:K,"",単価情報!J:J,"&lt;="&amp;G$2)=0,
"単価設定なし",SUM(I96:AL96))))</f>
        <v/>
      </c>
      <c r="I96" s="34" t="str">
        <f>IFERROR(IF(I$7="","",
(
SUMIFS(IF($G$4="作業時間（hh:mm）",中間処理!$G:$G,中間処理!$I:$I),中間処理!$E:$E,I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96,中間処理!$B:$B,"予定",中間処理!$C:$C,"&gt;="&amp;$G$1,中間処理!$C:$C,"&lt;="&amp;$G$2,中間処理!$D:$D,IF($G$3="すべての作業","&lt;&gt;",$G$3)),0)
)
/IF($G$5="10aあたり",I$8*10,1)),"")</f>
        <v/>
      </c>
      <c r="J96" s="35" t="str">
        <f>IFERROR(IF(J$7="","",
(
SUMIFS(IF($G$4="作業時間（hh:mm）",中間処理!$G:$G,中間処理!$I:$I),中間処理!$E:$E,J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96,中間処理!$B:$B,"予定",中間処理!$C:$C,"&gt;="&amp;$G$1,中間処理!$C:$C,"&lt;="&amp;$G$2,中間処理!$D:$D,IF($G$3="すべての作業","&lt;&gt;",$G$3)),0)
)
/IF($G$5="10aあたり",J$8*10,1)),"")</f>
        <v/>
      </c>
      <c r="K96" s="35" t="str">
        <f>IFERROR(IF(K$7="","",
(
SUMIFS(IF($G$4="作業時間（hh:mm）",中間処理!$G:$G,中間処理!$I:$I),中間処理!$E:$E,K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96,中間処理!$B:$B,"予定",中間処理!$C:$C,"&gt;="&amp;$G$1,中間処理!$C:$C,"&lt;="&amp;$G$2,中間処理!$D:$D,IF($G$3="すべての作業","&lt;&gt;",$G$3)),0)
)
/IF($G$5="10aあたり",K$8*10,1)),"")</f>
        <v/>
      </c>
      <c r="L96" s="35" t="str">
        <f>IFERROR(IF(L$7="","",
(
SUMIFS(IF($G$4="作業時間（hh:mm）",中間処理!$G:$G,中間処理!$I:$I),中間処理!$E:$E,L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96,中間処理!$B:$B,"予定",中間処理!$C:$C,"&gt;="&amp;$G$1,中間処理!$C:$C,"&lt;="&amp;$G$2,中間処理!$D:$D,IF($G$3="すべての作業","&lt;&gt;",$G$3)),0)
)
/IF($G$5="10aあたり",L$8*10,1)),"")</f>
        <v/>
      </c>
      <c r="M96" s="35" t="str">
        <f>IFERROR(IF(M$7="","",
(
SUMIFS(IF($G$4="作業時間（hh:mm）",中間処理!$G:$G,中間処理!$I:$I),中間処理!$E:$E,M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96,中間処理!$B:$B,"予定",中間処理!$C:$C,"&gt;="&amp;$G$1,中間処理!$C:$C,"&lt;="&amp;$G$2,中間処理!$D:$D,IF($G$3="すべての作業","&lt;&gt;",$G$3)),0)
)
/IF($G$5="10aあたり",M$8*10,1)),"")</f>
        <v/>
      </c>
      <c r="N96" s="35" t="str">
        <f>IFERROR(IF(N$7="","",
(
SUMIFS(IF($G$4="作業時間（hh:mm）",中間処理!$G:$G,中間処理!$I:$I),中間処理!$E:$E,N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96,中間処理!$B:$B,"予定",中間処理!$C:$C,"&gt;="&amp;$G$1,中間処理!$C:$C,"&lt;="&amp;$G$2,中間処理!$D:$D,IF($G$3="すべての作業","&lt;&gt;",$G$3)),0)
)
/IF($G$5="10aあたり",N$8*10,1)),"")</f>
        <v/>
      </c>
      <c r="O96" s="35" t="str">
        <f>IFERROR(IF(O$7="","",
(
SUMIFS(IF($G$4="作業時間（hh:mm）",中間処理!$G:$G,中間処理!$I:$I),中間処理!$E:$E,O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96,中間処理!$B:$B,"予定",中間処理!$C:$C,"&gt;="&amp;$G$1,中間処理!$C:$C,"&lt;="&amp;$G$2,中間処理!$D:$D,IF($G$3="すべての作業","&lt;&gt;",$G$3)),0)
)
/IF($G$5="10aあたり",O$8*10,1)),"")</f>
        <v/>
      </c>
      <c r="P96" s="35" t="str">
        <f>IFERROR(IF(P$7="","",
(
SUMIFS(IF($G$4="作業時間（hh:mm）",中間処理!$G:$G,中間処理!$I:$I),中間処理!$E:$E,P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96,中間処理!$B:$B,"予定",中間処理!$C:$C,"&gt;="&amp;$G$1,中間処理!$C:$C,"&lt;="&amp;$G$2,中間処理!$D:$D,IF($G$3="すべての作業","&lt;&gt;",$G$3)),0)
)
/IF($G$5="10aあたり",P$8*10,1)),"")</f>
        <v/>
      </c>
      <c r="Q96" s="35" t="str">
        <f>IFERROR(IF(Q$7="","",
(
SUMIFS(IF($G$4="作業時間（hh:mm）",中間処理!$G:$G,中間処理!$I:$I),中間処理!$E:$E,Q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96,中間処理!$B:$B,"予定",中間処理!$C:$C,"&gt;="&amp;$G$1,中間処理!$C:$C,"&lt;="&amp;$G$2,中間処理!$D:$D,IF($G$3="すべての作業","&lt;&gt;",$G$3)),0)
)
/IF($G$5="10aあたり",Q$8*10,1)),"")</f>
        <v/>
      </c>
      <c r="R96" s="35" t="str">
        <f>IFERROR(IF(R$7="","",
(
SUMIFS(IF($G$4="作業時間（hh:mm）",中間処理!$G:$G,中間処理!$I:$I),中間処理!$E:$E,R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96,中間処理!$B:$B,"予定",中間処理!$C:$C,"&gt;="&amp;$G$1,中間処理!$C:$C,"&lt;="&amp;$G$2,中間処理!$D:$D,IF($G$3="すべての作業","&lt;&gt;",$G$3)),0)
)
/IF($G$5="10aあたり",R$8*10,1)),"")</f>
        <v/>
      </c>
      <c r="S96" s="35" t="str">
        <f>IFERROR(IF(S$7="","",
(
SUMIFS(IF($G$4="作業時間（hh:mm）",中間処理!$G:$G,中間処理!$I:$I),中間処理!$E:$E,S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96,中間処理!$B:$B,"予定",中間処理!$C:$C,"&gt;="&amp;$G$1,中間処理!$C:$C,"&lt;="&amp;$G$2,中間処理!$D:$D,IF($G$3="すべての作業","&lt;&gt;",$G$3)),0)
)
/IF($G$5="10aあたり",S$8*10,1)),"")</f>
        <v/>
      </c>
      <c r="T96" s="35" t="str">
        <f>IFERROR(IF(T$7="","",
(
SUMIFS(IF($G$4="作業時間（hh:mm）",中間処理!$G:$G,中間処理!$I:$I),中間処理!$E:$E,T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96,中間処理!$B:$B,"予定",中間処理!$C:$C,"&gt;="&amp;$G$1,中間処理!$C:$C,"&lt;="&amp;$G$2,中間処理!$D:$D,IF($G$3="すべての作業","&lt;&gt;",$G$3)),0)
)
/IF($G$5="10aあたり",T$8*10,1)),"")</f>
        <v/>
      </c>
      <c r="U96" s="35" t="str">
        <f>IFERROR(IF(U$7="","",
(
SUMIFS(IF($G$4="作業時間（hh:mm）",中間処理!$G:$G,中間処理!$I:$I),中間処理!$E:$E,U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96,中間処理!$B:$B,"予定",中間処理!$C:$C,"&gt;="&amp;$G$1,中間処理!$C:$C,"&lt;="&amp;$G$2,中間処理!$D:$D,IF($G$3="すべての作業","&lt;&gt;",$G$3)),0)
)
/IF($G$5="10aあたり",U$8*10,1)),"")</f>
        <v/>
      </c>
      <c r="V96" s="35" t="str">
        <f>IFERROR(IF(V$7="","",
(
SUMIFS(IF($G$4="作業時間（hh:mm）",中間処理!$G:$G,中間処理!$I:$I),中間処理!$E:$E,V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96,中間処理!$B:$B,"予定",中間処理!$C:$C,"&gt;="&amp;$G$1,中間処理!$C:$C,"&lt;="&amp;$G$2,中間処理!$D:$D,IF($G$3="すべての作業","&lt;&gt;",$G$3)),0)
)
/IF($G$5="10aあたり",V$8*10,1)),"")</f>
        <v/>
      </c>
      <c r="W96" s="35" t="str">
        <f>IFERROR(IF(W$7="","",
(
SUMIFS(IF($G$4="作業時間（hh:mm）",中間処理!$G:$G,中間処理!$I:$I),中間処理!$E:$E,W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96,中間処理!$B:$B,"予定",中間処理!$C:$C,"&gt;="&amp;$G$1,中間処理!$C:$C,"&lt;="&amp;$G$2,中間処理!$D:$D,IF($G$3="すべての作業","&lt;&gt;",$G$3)),0)
)
/IF($G$5="10aあたり",W$8*10,1)),"")</f>
        <v/>
      </c>
      <c r="X96" s="35" t="str">
        <f>IFERROR(IF(X$7="","",
(
SUMIFS(IF($G$4="作業時間（hh:mm）",中間処理!$G:$G,中間処理!$I:$I),中間処理!$E:$E,X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96,中間処理!$B:$B,"予定",中間処理!$C:$C,"&gt;="&amp;$G$1,中間処理!$C:$C,"&lt;="&amp;$G$2,中間処理!$D:$D,IF($G$3="すべての作業","&lt;&gt;",$G$3)),0)
)
/IF($G$5="10aあたり",X$8*10,1)),"")</f>
        <v/>
      </c>
      <c r="Y96" s="35" t="str">
        <f>IFERROR(IF(Y$7="","",
(
SUMIFS(IF($G$4="作業時間（hh:mm）",中間処理!$G:$G,中間処理!$I:$I),中間処理!$E:$E,Y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96,中間処理!$B:$B,"予定",中間処理!$C:$C,"&gt;="&amp;$G$1,中間処理!$C:$C,"&lt;="&amp;$G$2,中間処理!$D:$D,IF($G$3="すべての作業","&lt;&gt;",$G$3)),0)
)
/IF($G$5="10aあたり",Y$8*10,1)),"")</f>
        <v/>
      </c>
      <c r="Z96" s="35" t="str">
        <f>IFERROR(IF(Z$7="","",
(
SUMIFS(IF($G$4="作業時間（hh:mm）",中間処理!$G:$G,中間処理!$I:$I),中間処理!$E:$E,Z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96,中間処理!$B:$B,"予定",中間処理!$C:$C,"&gt;="&amp;$G$1,中間処理!$C:$C,"&lt;="&amp;$G$2,中間処理!$D:$D,IF($G$3="すべての作業","&lt;&gt;",$G$3)),0)
)
/IF($G$5="10aあたり",Z$8*10,1)),"")</f>
        <v/>
      </c>
      <c r="AA96" s="35" t="str">
        <f>IFERROR(IF(AA$7="","",
(
SUMIFS(IF($G$4="作業時間（hh:mm）",中間処理!$G:$G,中間処理!$I:$I),中間処理!$E:$E,AA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96,中間処理!$B:$B,"予定",中間処理!$C:$C,"&gt;="&amp;$G$1,中間処理!$C:$C,"&lt;="&amp;$G$2,中間処理!$D:$D,IF($G$3="すべての作業","&lt;&gt;",$G$3)),0)
)
/IF($G$5="10aあたり",AA$8*10,1)),"")</f>
        <v/>
      </c>
      <c r="AB96" s="35" t="str">
        <f>IFERROR(IF(AB$7="","",
(
SUMIFS(IF($G$4="作業時間（hh:mm）",中間処理!$G:$G,中間処理!$I:$I),中間処理!$E:$E,AB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96,中間処理!$B:$B,"予定",中間処理!$C:$C,"&gt;="&amp;$G$1,中間処理!$C:$C,"&lt;="&amp;$G$2,中間処理!$D:$D,IF($G$3="すべての作業","&lt;&gt;",$G$3)),0)
)
/IF($G$5="10aあたり",AB$8*10,1)),"")</f>
        <v/>
      </c>
      <c r="AC96" s="35" t="str">
        <f>IFERROR(IF(AC$7="","",
(
SUMIFS(IF($G$4="作業時間（hh:mm）",中間処理!$G:$G,中間処理!$I:$I),中間処理!$E:$E,AC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96,中間処理!$B:$B,"予定",中間処理!$C:$C,"&gt;="&amp;$G$1,中間処理!$C:$C,"&lt;="&amp;$G$2,中間処理!$D:$D,IF($G$3="すべての作業","&lt;&gt;",$G$3)),0)
)
/IF($G$5="10aあたり",AC$8*10,1)),"")</f>
        <v/>
      </c>
      <c r="AD96" s="35" t="str">
        <f>IFERROR(IF(AD$7="","",
(
SUMIFS(IF($G$4="作業時間（hh:mm）",中間処理!$G:$G,中間処理!$I:$I),中間処理!$E:$E,AD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96,中間処理!$B:$B,"予定",中間処理!$C:$C,"&gt;="&amp;$G$1,中間処理!$C:$C,"&lt;="&amp;$G$2,中間処理!$D:$D,IF($G$3="すべての作業","&lt;&gt;",$G$3)),0)
)
/IF($G$5="10aあたり",AD$8*10,1)),"")</f>
        <v/>
      </c>
      <c r="AE96" s="35" t="str">
        <f>IFERROR(IF(AE$7="","",
(
SUMIFS(IF($G$4="作業時間（hh:mm）",中間処理!$G:$G,中間処理!$I:$I),中間処理!$E:$E,AE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96,中間処理!$B:$B,"予定",中間処理!$C:$C,"&gt;="&amp;$G$1,中間処理!$C:$C,"&lt;="&amp;$G$2,中間処理!$D:$D,IF($G$3="すべての作業","&lt;&gt;",$G$3)),0)
)
/IF($G$5="10aあたり",AE$8*10,1)),"")</f>
        <v/>
      </c>
      <c r="AF96" s="35" t="str">
        <f>IFERROR(IF(AF$7="","",
(
SUMIFS(IF($G$4="作業時間（hh:mm）",中間処理!$G:$G,中間処理!$I:$I),中間処理!$E:$E,AF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96,中間処理!$B:$B,"予定",中間処理!$C:$C,"&gt;="&amp;$G$1,中間処理!$C:$C,"&lt;="&amp;$G$2,中間処理!$D:$D,IF($G$3="すべての作業","&lt;&gt;",$G$3)),0)
)
/IF($G$5="10aあたり",AF$8*10,1)),"")</f>
        <v/>
      </c>
      <c r="AG96" s="35" t="str">
        <f>IFERROR(IF(AG$7="","",
(
SUMIFS(IF($G$4="作業時間（hh:mm）",中間処理!$G:$G,中間処理!$I:$I),中間処理!$E:$E,AG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96,中間処理!$B:$B,"予定",中間処理!$C:$C,"&gt;="&amp;$G$1,中間処理!$C:$C,"&lt;="&amp;$G$2,中間処理!$D:$D,IF($G$3="すべての作業","&lt;&gt;",$G$3)),0)
)
/IF($G$5="10aあたり",AG$8*10,1)),"")</f>
        <v/>
      </c>
      <c r="AH96" s="35" t="str">
        <f>IFERROR(IF(AH$7="","",
(
SUMIFS(IF($G$4="作業時間（hh:mm）",中間処理!$G:$G,中間処理!$I:$I),中間処理!$E:$E,AH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96,中間処理!$B:$B,"予定",中間処理!$C:$C,"&gt;="&amp;$G$1,中間処理!$C:$C,"&lt;="&amp;$G$2,中間処理!$D:$D,IF($G$3="すべての作業","&lt;&gt;",$G$3)),0)
)
/IF($G$5="10aあたり",AH$8*10,1)),"")</f>
        <v/>
      </c>
      <c r="AI96" s="35" t="str">
        <f>IFERROR(IF(AI$7="","",
(
SUMIFS(IF($G$4="作業時間（hh:mm）",中間処理!$G:$G,中間処理!$I:$I),中間処理!$E:$E,AI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96,中間処理!$B:$B,"予定",中間処理!$C:$C,"&gt;="&amp;$G$1,中間処理!$C:$C,"&lt;="&amp;$G$2,中間処理!$D:$D,IF($G$3="すべての作業","&lt;&gt;",$G$3)),0)
)
/IF($G$5="10aあたり",AI$8*10,1)),"")</f>
        <v/>
      </c>
      <c r="AJ96" s="35" t="str">
        <f>IFERROR(IF(AJ$7="","",
(
SUMIFS(IF($G$4="作業時間（hh:mm）",中間処理!$G:$G,中間処理!$I:$I),中間処理!$E:$E,AJ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96,中間処理!$B:$B,"予定",中間処理!$C:$C,"&gt;="&amp;$G$1,中間処理!$C:$C,"&lt;="&amp;$G$2,中間処理!$D:$D,IF($G$3="すべての作業","&lt;&gt;",$G$3)),0)
)
/IF($G$5="10aあたり",AJ$8*10,1)),"")</f>
        <v/>
      </c>
      <c r="AK96" s="35" t="str">
        <f>IFERROR(IF(AK$7="","",
(
SUMIFS(IF($G$4="作業時間（hh:mm）",中間処理!$G:$G,中間処理!$I:$I),中間処理!$E:$E,AK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96,中間処理!$B:$B,"予定",中間処理!$C:$C,"&gt;="&amp;$G$1,中間処理!$C:$C,"&lt;="&amp;$G$2,中間処理!$D:$D,IF($G$3="すべての作業","&lt;&gt;",$G$3)),0)
)
/IF($G$5="10aあたり",AK$8*10,1)),"")</f>
        <v/>
      </c>
      <c r="AL96" s="35" t="str">
        <f>IFERROR(IF(AL$7="","",
(
SUMIFS(IF($G$4="作業時間（hh:mm）",中間処理!$G:$G,中間処理!$I:$I),中間処理!$E:$E,AL$7,中間処理!$F:$F,$F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96,中間処理!$B:$B,"予定",中間処理!$C:$C,"&gt;="&amp;$G$1,中間処理!$C:$C,"&lt;="&amp;$G$2,中間処理!$D:$D,IF($G$3="すべての作業","&lt;&gt;",$G$3)),0)
)
/IF($G$5="10aあたり",AL$8*10,1)),"")</f>
        <v/>
      </c>
    </row>
    <row r="97" spans="7:38">
      <c r="G97" s="13"/>
      <c r="H97" s="22" t="str">
        <f>IF(G97="","",
IF(G$4="作業時間（hh:mm）",SUM(I97:AL97),
IF(
COUNTIFS(単価情報!C:C,F97,単価情報!B:B,"作業者",単価情報!K:K,"&gt;="&amp;G$1,単価情報!J:J,"&lt;="&amp;G$2)
+COUNTIFS(単価情報!C:C,F97,単価情報!B:B,"作業者",単価情報!K:K,"",単価情報!J:J,"&lt;="&amp;G$2)=0,
"単価設定なし",SUM(I97:AL97))))</f>
        <v/>
      </c>
      <c r="I97" s="34" t="str">
        <f>IFERROR(IF(I$7="","",
(
SUMIFS(IF($G$4="作業時間（hh:mm）",中間処理!$G:$G,中間処理!$I:$I),中間処理!$E:$E,I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97,中間処理!$B:$B,"予定",中間処理!$C:$C,"&gt;="&amp;$G$1,中間処理!$C:$C,"&lt;="&amp;$G$2,中間処理!$D:$D,IF($G$3="すべての作業","&lt;&gt;",$G$3)),0)
)
/IF($G$5="10aあたり",I$8*10,1)),"")</f>
        <v/>
      </c>
      <c r="J97" s="35" t="str">
        <f>IFERROR(IF(J$7="","",
(
SUMIFS(IF($G$4="作業時間（hh:mm）",中間処理!$G:$G,中間処理!$I:$I),中間処理!$E:$E,J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97,中間処理!$B:$B,"予定",中間処理!$C:$C,"&gt;="&amp;$G$1,中間処理!$C:$C,"&lt;="&amp;$G$2,中間処理!$D:$D,IF($G$3="すべての作業","&lt;&gt;",$G$3)),0)
)
/IF($G$5="10aあたり",J$8*10,1)),"")</f>
        <v/>
      </c>
      <c r="K97" s="35" t="str">
        <f>IFERROR(IF(K$7="","",
(
SUMIFS(IF($G$4="作業時間（hh:mm）",中間処理!$G:$G,中間処理!$I:$I),中間処理!$E:$E,K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97,中間処理!$B:$B,"予定",中間処理!$C:$C,"&gt;="&amp;$G$1,中間処理!$C:$C,"&lt;="&amp;$G$2,中間処理!$D:$D,IF($G$3="すべての作業","&lt;&gt;",$G$3)),0)
)
/IF($G$5="10aあたり",K$8*10,1)),"")</f>
        <v/>
      </c>
      <c r="L97" s="35" t="str">
        <f>IFERROR(IF(L$7="","",
(
SUMIFS(IF($G$4="作業時間（hh:mm）",中間処理!$G:$G,中間処理!$I:$I),中間処理!$E:$E,L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97,中間処理!$B:$B,"予定",中間処理!$C:$C,"&gt;="&amp;$G$1,中間処理!$C:$C,"&lt;="&amp;$G$2,中間処理!$D:$D,IF($G$3="すべての作業","&lt;&gt;",$G$3)),0)
)
/IF($G$5="10aあたり",L$8*10,1)),"")</f>
        <v/>
      </c>
      <c r="M97" s="35" t="str">
        <f>IFERROR(IF(M$7="","",
(
SUMIFS(IF($G$4="作業時間（hh:mm）",中間処理!$G:$G,中間処理!$I:$I),中間処理!$E:$E,M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97,中間処理!$B:$B,"予定",中間処理!$C:$C,"&gt;="&amp;$G$1,中間処理!$C:$C,"&lt;="&amp;$G$2,中間処理!$D:$D,IF($G$3="すべての作業","&lt;&gt;",$G$3)),0)
)
/IF($G$5="10aあたり",M$8*10,1)),"")</f>
        <v/>
      </c>
      <c r="N97" s="35" t="str">
        <f>IFERROR(IF(N$7="","",
(
SUMIFS(IF($G$4="作業時間（hh:mm）",中間処理!$G:$G,中間処理!$I:$I),中間処理!$E:$E,N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97,中間処理!$B:$B,"予定",中間処理!$C:$C,"&gt;="&amp;$G$1,中間処理!$C:$C,"&lt;="&amp;$G$2,中間処理!$D:$D,IF($G$3="すべての作業","&lt;&gt;",$G$3)),0)
)
/IF($G$5="10aあたり",N$8*10,1)),"")</f>
        <v/>
      </c>
      <c r="O97" s="35" t="str">
        <f>IFERROR(IF(O$7="","",
(
SUMIFS(IF($G$4="作業時間（hh:mm）",中間処理!$G:$G,中間処理!$I:$I),中間処理!$E:$E,O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97,中間処理!$B:$B,"予定",中間処理!$C:$C,"&gt;="&amp;$G$1,中間処理!$C:$C,"&lt;="&amp;$G$2,中間処理!$D:$D,IF($G$3="すべての作業","&lt;&gt;",$G$3)),0)
)
/IF($G$5="10aあたり",O$8*10,1)),"")</f>
        <v/>
      </c>
      <c r="P97" s="35" t="str">
        <f>IFERROR(IF(P$7="","",
(
SUMIFS(IF($G$4="作業時間（hh:mm）",中間処理!$G:$G,中間処理!$I:$I),中間処理!$E:$E,P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97,中間処理!$B:$B,"予定",中間処理!$C:$C,"&gt;="&amp;$G$1,中間処理!$C:$C,"&lt;="&amp;$G$2,中間処理!$D:$D,IF($G$3="すべての作業","&lt;&gt;",$G$3)),0)
)
/IF($G$5="10aあたり",P$8*10,1)),"")</f>
        <v/>
      </c>
      <c r="Q97" s="35" t="str">
        <f>IFERROR(IF(Q$7="","",
(
SUMIFS(IF($G$4="作業時間（hh:mm）",中間処理!$G:$G,中間処理!$I:$I),中間処理!$E:$E,Q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97,中間処理!$B:$B,"予定",中間処理!$C:$C,"&gt;="&amp;$G$1,中間処理!$C:$C,"&lt;="&amp;$G$2,中間処理!$D:$D,IF($G$3="すべての作業","&lt;&gt;",$G$3)),0)
)
/IF($G$5="10aあたり",Q$8*10,1)),"")</f>
        <v/>
      </c>
      <c r="R97" s="35" t="str">
        <f>IFERROR(IF(R$7="","",
(
SUMIFS(IF($G$4="作業時間（hh:mm）",中間処理!$G:$G,中間処理!$I:$I),中間処理!$E:$E,R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97,中間処理!$B:$B,"予定",中間処理!$C:$C,"&gt;="&amp;$G$1,中間処理!$C:$C,"&lt;="&amp;$G$2,中間処理!$D:$D,IF($G$3="すべての作業","&lt;&gt;",$G$3)),0)
)
/IF($G$5="10aあたり",R$8*10,1)),"")</f>
        <v/>
      </c>
      <c r="S97" s="35" t="str">
        <f>IFERROR(IF(S$7="","",
(
SUMIFS(IF($G$4="作業時間（hh:mm）",中間処理!$G:$G,中間処理!$I:$I),中間処理!$E:$E,S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97,中間処理!$B:$B,"予定",中間処理!$C:$C,"&gt;="&amp;$G$1,中間処理!$C:$C,"&lt;="&amp;$G$2,中間処理!$D:$D,IF($G$3="すべての作業","&lt;&gt;",$G$3)),0)
)
/IF($G$5="10aあたり",S$8*10,1)),"")</f>
        <v/>
      </c>
      <c r="T97" s="35" t="str">
        <f>IFERROR(IF(T$7="","",
(
SUMIFS(IF($G$4="作業時間（hh:mm）",中間処理!$G:$G,中間処理!$I:$I),中間処理!$E:$E,T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97,中間処理!$B:$B,"予定",中間処理!$C:$C,"&gt;="&amp;$G$1,中間処理!$C:$C,"&lt;="&amp;$G$2,中間処理!$D:$D,IF($G$3="すべての作業","&lt;&gt;",$G$3)),0)
)
/IF($G$5="10aあたり",T$8*10,1)),"")</f>
        <v/>
      </c>
      <c r="U97" s="35" t="str">
        <f>IFERROR(IF(U$7="","",
(
SUMIFS(IF($G$4="作業時間（hh:mm）",中間処理!$G:$G,中間処理!$I:$I),中間処理!$E:$E,U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97,中間処理!$B:$B,"予定",中間処理!$C:$C,"&gt;="&amp;$G$1,中間処理!$C:$C,"&lt;="&amp;$G$2,中間処理!$D:$D,IF($G$3="すべての作業","&lt;&gt;",$G$3)),0)
)
/IF($G$5="10aあたり",U$8*10,1)),"")</f>
        <v/>
      </c>
      <c r="V97" s="35" t="str">
        <f>IFERROR(IF(V$7="","",
(
SUMIFS(IF($G$4="作業時間（hh:mm）",中間処理!$G:$G,中間処理!$I:$I),中間処理!$E:$E,V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97,中間処理!$B:$B,"予定",中間処理!$C:$C,"&gt;="&amp;$G$1,中間処理!$C:$C,"&lt;="&amp;$G$2,中間処理!$D:$D,IF($G$3="すべての作業","&lt;&gt;",$G$3)),0)
)
/IF($G$5="10aあたり",V$8*10,1)),"")</f>
        <v/>
      </c>
      <c r="W97" s="35" t="str">
        <f>IFERROR(IF(W$7="","",
(
SUMIFS(IF($G$4="作業時間（hh:mm）",中間処理!$G:$G,中間処理!$I:$I),中間処理!$E:$E,W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97,中間処理!$B:$B,"予定",中間処理!$C:$C,"&gt;="&amp;$G$1,中間処理!$C:$C,"&lt;="&amp;$G$2,中間処理!$D:$D,IF($G$3="すべての作業","&lt;&gt;",$G$3)),0)
)
/IF($G$5="10aあたり",W$8*10,1)),"")</f>
        <v/>
      </c>
      <c r="X97" s="35" t="str">
        <f>IFERROR(IF(X$7="","",
(
SUMIFS(IF($G$4="作業時間（hh:mm）",中間処理!$G:$G,中間処理!$I:$I),中間処理!$E:$E,X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97,中間処理!$B:$B,"予定",中間処理!$C:$C,"&gt;="&amp;$G$1,中間処理!$C:$C,"&lt;="&amp;$G$2,中間処理!$D:$D,IF($G$3="すべての作業","&lt;&gt;",$G$3)),0)
)
/IF($G$5="10aあたり",X$8*10,1)),"")</f>
        <v/>
      </c>
      <c r="Y97" s="35" t="str">
        <f>IFERROR(IF(Y$7="","",
(
SUMIFS(IF($G$4="作業時間（hh:mm）",中間処理!$G:$G,中間処理!$I:$I),中間処理!$E:$E,Y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97,中間処理!$B:$B,"予定",中間処理!$C:$C,"&gt;="&amp;$G$1,中間処理!$C:$C,"&lt;="&amp;$G$2,中間処理!$D:$D,IF($G$3="すべての作業","&lt;&gt;",$G$3)),0)
)
/IF($G$5="10aあたり",Y$8*10,1)),"")</f>
        <v/>
      </c>
      <c r="Z97" s="35" t="str">
        <f>IFERROR(IF(Z$7="","",
(
SUMIFS(IF($G$4="作業時間（hh:mm）",中間処理!$G:$G,中間処理!$I:$I),中間処理!$E:$E,Z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97,中間処理!$B:$B,"予定",中間処理!$C:$C,"&gt;="&amp;$G$1,中間処理!$C:$C,"&lt;="&amp;$G$2,中間処理!$D:$D,IF($G$3="すべての作業","&lt;&gt;",$G$3)),0)
)
/IF($G$5="10aあたり",Z$8*10,1)),"")</f>
        <v/>
      </c>
      <c r="AA97" s="35" t="str">
        <f>IFERROR(IF(AA$7="","",
(
SUMIFS(IF($G$4="作業時間（hh:mm）",中間処理!$G:$G,中間処理!$I:$I),中間処理!$E:$E,AA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97,中間処理!$B:$B,"予定",中間処理!$C:$C,"&gt;="&amp;$G$1,中間処理!$C:$C,"&lt;="&amp;$G$2,中間処理!$D:$D,IF($G$3="すべての作業","&lt;&gt;",$G$3)),0)
)
/IF($G$5="10aあたり",AA$8*10,1)),"")</f>
        <v/>
      </c>
      <c r="AB97" s="35" t="str">
        <f>IFERROR(IF(AB$7="","",
(
SUMIFS(IF($G$4="作業時間（hh:mm）",中間処理!$G:$G,中間処理!$I:$I),中間処理!$E:$E,AB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97,中間処理!$B:$B,"予定",中間処理!$C:$C,"&gt;="&amp;$G$1,中間処理!$C:$C,"&lt;="&amp;$G$2,中間処理!$D:$D,IF($G$3="すべての作業","&lt;&gt;",$G$3)),0)
)
/IF($G$5="10aあたり",AB$8*10,1)),"")</f>
        <v/>
      </c>
      <c r="AC97" s="35" t="str">
        <f>IFERROR(IF(AC$7="","",
(
SUMIFS(IF($G$4="作業時間（hh:mm）",中間処理!$G:$G,中間処理!$I:$I),中間処理!$E:$E,AC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97,中間処理!$B:$B,"予定",中間処理!$C:$C,"&gt;="&amp;$G$1,中間処理!$C:$C,"&lt;="&amp;$G$2,中間処理!$D:$D,IF($G$3="すべての作業","&lt;&gt;",$G$3)),0)
)
/IF($G$5="10aあたり",AC$8*10,1)),"")</f>
        <v/>
      </c>
      <c r="AD97" s="35" t="str">
        <f>IFERROR(IF(AD$7="","",
(
SUMIFS(IF($G$4="作業時間（hh:mm）",中間処理!$G:$G,中間処理!$I:$I),中間処理!$E:$E,AD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97,中間処理!$B:$B,"予定",中間処理!$C:$C,"&gt;="&amp;$G$1,中間処理!$C:$C,"&lt;="&amp;$G$2,中間処理!$D:$D,IF($G$3="すべての作業","&lt;&gt;",$G$3)),0)
)
/IF($G$5="10aあたり",AD$8*10,1)),"")</f>
        <v/>
      </c>
      <c r="AE97" s="35" t="str">
        <f>IFERROR(IF(AE$7="","",
(
SUMIFS(IF($G$4="作業時間（hh:mm）",中間処理!$G:$G,中間処理!$I:$I),中間処理!$E:$E,AE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97,中間処理!$B:$B,"予定",中間処理!$C:$C,"&gt;="&amp;$G$1,中間処理!$C:$C,"&lt;="&amp;$G$2,中間処理!$D:$D,IF($G$3="すべての作業","&lt;&gt;",$G$3)),0)
)
/IF($G$5="10aあたり",AE$8*10,1)),"")</f>
        <v/>
      </c>
      <c r="AF97" s="35" t="str">
        <f>IFERROR(IF(AF$7="","",
(
SUMIFS(IF($G$4="作業時間（hh:mm）",中間処理!$G:$G,中間処理!$I:$I),中間処理!$E:$E,AF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97,中間処理!$B:$B,"予定",中間処理!$C:$C,"&gt;="&amp;$G$1,中間処理!$C:$C,"&lt;="&amp;$G$2,中間処理!$D:$D,IF($G$3="すべての作業","&lt;&gt;",$G$3)),0)
)
/IF($G$5="10aあたり",AF$8*10,1)),"")</f>
        <v/>
      </c>
      <c r="AG97" s="35" t="str">
        <f>IFERROR(IF(AG$7="","",
(
SUMIFS(IF($G$4="作業時間（hh:mm）",中間処理!$G:$G,中間処理!$I:$I),中間処理!$E:$E,AG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97,中間処理!$B:$B,"予定",中間処理!$C:$C,"&gt;="&amp;$G$1,中間処理!$C:$C,"&lt;="&amp;$G$2,中間処理!$D:$D,IF($G$3="すべての作業","&lt;&gt;",$G$3)),0)
)
/IF($G$5="10aあたり",AG$8*10,1)),"")</f>
        <v/>
      </c>
      <c r="AH97" s="35" t="str">
        <f>IFERROR(IF(AH$7="","",
(
SUMIFS(IF($G$4="作業時間（hh:mm）",中間処理!$G:$G,中間処理!$I:$I),中間処理!$E:$E,AH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97,中間処理!$B:$B,"予定",中間処理!$C:$C,"&gt;="&amp;$G$1,中間処理!$C:$C,"&lt;="&amp;$G$2,中間処理!$D:$D,IF($G$3="すべての作業","&lt;&gt;",$G$3)),0)
)
/IF($G$5="10aあたり",AH$8*10,1)),"")</f>
        <v/>
      </c>
      <c r="AI97" s="35" t="str">
        <f>IFERROR(IF(AI$7="","",
(
SUMIFS(IF($G$4="作業時間（hh:mm）",中間処理!$G:$G,中間処理!$I:$I),中間処理!$E:$E,AI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97,中間処理!$B:$B,"予定",中間処理!$C:$C,"&gt;="&amp;$G$1,中間処理!$C:$C,"&lt;="&amp;$G$2,中間処理!$D:$D,IF($G$3="すべての作業","&lt;&gt;",$G$3)),0)
)
/IF($G$5="10aあたり",AI$8*10,1)),"")</f>
        <v/>
      </c>
      <c r="AJ97" s="35" t="str">
        <f>IFERROR(IF(AJ$7="","",
(
SUMIFS(IF($G$4="作業時間（hh:mm）",中間処理!$G:$G,中間処理!$I:$I),中間処理!$E:$E,AJ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97,中間処理!$B:$B,"予定",中間処理!$C:$C,"&gt;="&amp;$G$1,中間処理!$C:$C,"&lt;="&amp;$G$2,中間処理!$D:$D,IF($G$3="すべての作業","&lt;&gt;",$G$3)),0)
)
/IF($G$5="10aあたり",AJ$8*10,1)),"")</f>
        <v/>
      </c>
      <c r="AK97" s="35" t="str">
        <f>IFERROR(IF(AK$7="","",
(
SUMIFS(IF($G$4="作業時間（hh:mm）",中間処理!$G:$G,中間処理!$I:$I),中間処理!$E:$E,AK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97,中間処理!$B:$B,"予定",中間処理!$C:$C,"&gt;="&amp;$G$1,中間処理!$C:$C,"&lt;="&amp;$G$2,中間処理!$D:$D,IF($G$3="すべての作業","&lt;&gt;",$G$3)),0)
)
/IF($G$5="10aあたり",AK$8*10,1)),"")</f>
        <v/>
      </c>
      <c r="AL97" s="35" t="str">
        <f>IFERROR(IF(AL$7="","",
(
SUMIFS(IF($G$4="作業時間（hh:mm）",中間処理!$G:$G,中間処理!$I:$I),中間処理!$E:$E,AL$7,中間処理!$F:$F,$F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97,中間処理!$B:$B,"予定",中間処理!$C:$C,"&gt;="&amp;$G$1,中間処理!$C:$C,"&lt;="&amp;$G$2,中間処理!$D:$D,IF($G$3="すべての作業","&lt;&gt;",$G$3)),0)
)
/IF($G$5="10aあたり",AL$8*10,1)),"")</f>
        <v/>
      </c>
    </row>
    <row r="98" spans="7:38">
      <c r="G98" s="13"/>
      <c r="H98" s="22" t="str">
        <f>IF(G98="","",
IF(G$4="作業時間（hh:mm）",SUM(I98:AL98),
IF(
COUNTIFS(単価情報!C:C,F98,単価情報!B:B,"作業者",単価情報!K:K,"&gt;="&amp;G$1,単価情報!J:J,"&lt;="&amp;G$2)
+COUNTIFS(単価情報!C:C,F98,単価情報!B:B,"作業者",単価情報!K:K,"",単価情報!J:J,"&lt;="&amp;G$2)=0,
"単価設定なし",SUM(I98:AL98))))</f>
        <v/>
      </c>
      <c r="I98" s="34" t="str">
        <f>IFERROR(IF(I$7="","",
(
SUMIFS(IF($G$4="作業時間（hh:mm）",中間処理!$G:$G,中間処理!$I:$I),中間処理!$E:$E,I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98,中間処理!$B:$B,"予定",中間処理!$C:$C,"&gt;="&amp;$G$1,中間処理!$C:$C,"&lt;="&amp;$G$2,中間処理!$D:$D,IF($G$3="すべての作業","&lt;&gt;",$G$3)),0)
)
/IF($G$5="10aあたり",I$8*10,1)),"")</f>
        <v/>
      </c>
      <c r="J98" s="35" t="str">
        <f>IFERROR(IF(J$7="","",
(
SUMIFS(IF($G$4="作業時間（hh:mm）",中間処理!$G:$G,中間処理!$I:$I),中間処理!$E:$E,J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98,中間処理!$B:$B,"予定",中間処理!$C:$C,"&gt;="&amp;$G$1,中間処理!$C:$C,"&lt;="&amp;$G$2,中間処理!$D:$D,IF($G$3="すべての作業","&lt;&gt;",$G$3)),0)
)
/IF($G$5="10aあたり",J$8*10,1)),"")</f>
        <v/>
      </c>
      <c r="K98" s="35" t="str">
        <f>IFERROR(IF(K$7="","",
(
SUMIFS(IF($G$4="作業時間（hh:mm）",中間処理!$G:$G,中間処理!$I:$I),中間処理!$E:$E,K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98,中間処理!$B:$B,"予定",中間処理!$C:$C,"&gt;="&amp;$G$1,中間処理!$C:$C,"&lt;="&amp;$G$2,中間処理!$D:$D,IF($G$3="すべての作業","&lt;&gt;",$G$3)),0)
)
/IF($G$5="10aあたり",K$8*10,1)),"")</f>
        <v/>
      </c>
      <c r="L98" s="35" t="str">
        <f>IFERROR(IF(L$7="","",
(
SUMIFS(IF($G$4="作業時間（hh:mm）",中間処理!$G:$G,中間処理!$I:$I),中間処理!$E:$E,L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98,中間処理!$B:$B,"予定",中間処理!$C:$C,"&gt;="&amp;$G$1,中間処理!$C:$C,"&lt;="&amp;$G$2,中間処理!$D:$D,IF($G$3="すべての作業","&lt;&gt;",$G$3)),0)
)
/IF($G$5="10aあたり",L$8*10,1)),"")</f>
        <v/>
      </c>
      <c r="M98" s="35" t="str">
        <f>IFERROR(IF(M$7="","",
(
SUMIFS(IF($G$4="作業時間（hh:mm）",中間処理!$G:$G,中間処理!$I:$I),中間処理!$E:$E,M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98,中間処理!$B:$B,"予定",中間処理!$C:$C,"&gt;="&amp;$G$1,中間処理!$C:$C,"&lt;="&amp;$G$2,中間処理!$D:$D,IF($G$3="すべての作業","&lt;&gt;",$G$3)),0)
)
/IF($G$5="10aあたり",M$8*10,1)),"")</f>
        <v/>
      </c>
      <c r="N98" s="35" t="str">
        <f>IFERROR(IF(N$7="","",
(
SUMIFS(IF($G$4="作業時間（hh:mm）",中間処理!$G:$G,中間処理!$I:$I),中間処理!$E:$E,N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98,中間処理!$B:$B,"予定",中間処理!$C:$C,"&gt;="&amp;$G$1,中間処理!$C:$C,"&lt;="&amp;$G$2,中間処理!$D:$D,IF($G$3="すべての作業","&lt;&gt;",$G$3)),0)
)
/IF($G$5="10aあたり",N$8*10,1)),"")</f>
        <v/>
      </c>
      <c r="O98" s="35" t="str">
        <f>IFERROR(IF(O$7="","",
(
SUMIFS(IF($G$4="作業時間（hh:mm）",中間処理!$G:$G,中間処理!$I:$I),中間処理!$E:$E,O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98,中間処理!$B:$B,"予定",中間処理!$C:$C,"&gt;="&amp;$G$1,中間処理!$C:$C,"&lt;="&amp;$G$2,中間処理!$D:$D,IF($G$3="すべての作業","&lt;&gt;",$G$3)),0)
)
/IF($G$5="10aあたり",O$8*10,1)),"")</f>
        <v/>
      </c>
      <c r="P98" s="35" t="str">
        <f>IFERROR(IF(P$7="","",
(
SUMIFS(IF($G$4="作業時間（hh:mm）",中間処理!$G:$G,中間処理!$I:$I),中間処理!$E:$E,P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98,中間処理!$B:$B,"予定",中間処理!$C:$C,"&gt;="&amp;$G$1,中間処理!$C:$C,"&lt;="&amp;$G$2,中間処理!$D:$D,IF($G$3="すべての作業","&lt;&gt;",$G$3)),0)
)
/IF($G$5="10aあたり",P$8*10,1)),"")</f>
        <v/>
      </c>
      <c r="Q98" s="35" t="str">
        <f>IFERROR(IF(Q$7="","",
(
SUMIFS(IF($G$4="作業時間（hh:mm）",中間処理!$G:$G,中間処理!$I:$I),中間処理!$E:$E,Q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98,中間処理!$B:$B,"予定",中間処理!$C:$C,"&gt;="&amp;$G$1,中間処理!$C:$C,"&lt;="&amp;$G$2,中間処理!$D:$D,IF($G$3="すべての作業","&lt;&gt;",$G$3)),0)
)
/IF($G$5="10aあたり",Q$8*10,1)),"")</f>
        <v/>
      </c>
      <c r="R98" s="35" t="str">
        <f>IFERROR(IF(R$7="","",
(
SUMIFS(IF($G$4="作業時間（hh:mm）",中間処理!$G:$G,中間処理!$I:$I),中間処理!$E:$E,R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98,中間処理!$B:$B,"予定",中間処理!$C:$C,"&gt;="&amp;$G$1,中間処理!$C:$C,"&lt;="&amp;$G$2,中間処理!$D:$D,IF($G$3="すべての作業","&lt;&gt;",$G$3)),0)
)
/IF($G$5="10aあたり",R$8*10,1)),"")</f>
        <v/>
      </c>
      <c r="S98" s="35" t="str">
        <f>IFERROR(IF(S$7="","",
(
SUMIFS(IF($G$4="作業時間（hh:mm）",中間処理!$G:$G,中間処理!$I:$I),中間処理!$E:$E,S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98,中間処理!$B:$B,"予定",中間処理!$C:$C,"&gt;="&amp;$G$1,中間処理!$C:$C,"&lt;="&amp;$G$2,中間処理!$D:$D,IF($G$3="すべての作業","&lt;&gt;",$G$3)),0)
)
/IF($G$5="10aあたり",S$8*10,1)),"")</f>
        <v/>
      </c>
      <c r="T98" s="35" t="str">
        <f>IFERROR(IF(T$7="","",
(
SUMIFS(IF($G$4="作業時間（hh:mm）",中間処理!$G:$G,中間処理!$I:$I),中間処理!$E:$E,T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98,中間処理!$B:$B,"予定",中間処理!$C:$C,"&gt;="&amp;$G$1,中間処理!$C:$C,"&lt;="&amp;$G$2,中間処理!$D:$D,IF($G$3="すべての作業","&lt;&gt;",$G$3)),0)
)
/IF($G$5="10aあたり",T$8*10,1)),"")</f>
        <v/>
      </c>
      <c r="U98" s="35" t="str">
        <f>IFERROR(IF(U$7="","",
(
SUMIFS(IF($G$4="作業時間（hh:mm）",中間処理!$G:$G,中間処理!$I:$I),中間処理!$E:$E,U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98,中間処理!$B:$B,"予定",中間処理!$C:$C,"&gt;="&amp;$G$1,中間処理!$C:$C,"&lt;="&amp;$G$2,中間処理!$D:$D,IF($G$3="すべての作業","&lt;&gt;",$G$3)),0)
)
/IF($G$5="10aあたり",U$8*10,1)),"")</f>
        <v/>
      </c>
      <c r="V98" s="35" t="str">
        <f>IFERROR(IF(V$7="","",
(
SUMIFS(IF($G$4="作業時間（hh:mm）",中間処理!$G:$G,中間処理!$I:$I),中間処理!$E:$E,V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98,中間処理!$B:$B,"予定",中間処理!$C:$C,"&gt;="&amp;$G$1,中間処理!$C:$C,"&lt;="&amp;$G$2,中間処理!$D:$D,IF($G$3="すべての作業","&lt;&gt;",$G$3)),0)
)
/IF($G$5="10aあたり",V$8*10,1)),"")</f>
        <v/>
      </c>
      <c r="W98" s="35" t="str">
        <f>IFERROR(IF(W$7="","",
(
SUMIFS(IF($G$4="作業時間（hh:mm）",中間処理!$G:$G,中間処理!$I:$I),中間処理!$E:$E,W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98,中間処理!$B:$B,"予定",中間処理!$C:$C,"&gt;="&amp;$G$1,中間処理!$C:$C,"&lt;="&amp;$G$2,中間処理!$D:$D,IF($G$3="すべての作業","&lt;&gt;",$G$3)),0)
)
/IF($G$5="10aあたり",W$8*10,1)),"")</f>
        <v/>
      </c>
      <c r="X98" s="35" t="str">
        <f>IFERROR(IF(X$7="","",
(
SUMIFS(IF($G$4="作業時間（hh:mm）",中間処理!$G:$G,中間処理!$I:$I),中間処理!$E:$E,X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98,中間処理!$B:$B,"予定",中間処理!$C:$C,"&gt;="&amp;$G$1,中間処理!$C:$C,"&lt;="&amp;$G$2,中間処理!$D:$D,IF($G$3="すべての作業","&lt;&gt;",$G$3)),0)
)
/IF($G$5="10aあたり",X$8*10,1)),"")</f>
        <v/>
      </c>
      <c r="Y98" s="35" t="str">
        <f>IFERROR(IF(Y$7="","",
(
SUMIFS(IF($G$4="作業時間（hh:mm）",中間処理!$G:$G,中間処理!$I:$I),中間処理!$E:$E,Y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98,中間処理!$B:$B,"予定",中間処理!$C:$C,"&gt;="&amp;$G$1,中間処理!$C:$C,"&lt;="&amp;$G$2,中間処理!$D:$D,IF($G$3="すべての作業","&lt;&gt;",$G$3)),0)
)
/IF($G$5="10aあたり",Y$8*10,1)),"")</f>
        <v/>
      </c>
      <c r="Z98" s="35" t="str">
        <f>IFERROR(IF(Z$7="","",
(
SUMIFS(IF($G$4="作業時間（hh:mm）",中間処理!$G:$G,中間処理!$I:$I),中間処理!$E:$E,Z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98,中間処理!$B:$B,"予定",中間処理!$C:$C,"&gt;="&amp;$G$1,中間処理!$C:$C,"&lt;="&amp;$G$2,中間処理!$D:$D,IF($G$3="すべての作業","&lt;&gt;",$G$3)),0)
)
/IF($G$5="10aあたり",Z$8*10,1)),"")</f>
        <v/>
      </c>
      <c r="AA98" s="35" t="str">
        <f>IFERROR(IF(AA$7="","",
(
SUMIFS(IF($G$4="作業時間（hh:mm）",中間処理!$G:$G,中間処理!$I:$I),中間処理!$E:$E,AA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98,中間処理!$B:$B,"予定",中間処理!$C:$C,"&gt;="&amp;$G$1,中間処理!$C:$C,"&lt;="&amp;$G$2,中間処理!$D:$D,IF($G$3="すべての作業","&lt;&gt;",$G$3)),0)
)
/IF($G$5="10aあたり",AA$8*10,1)),"")</f>
        <v/>
      </c>
      <c r="AB98" s="35" t="str">
        <f>IFERROR(IF(AB$7="","",
(
SUMIFS(IF($G$4="作業時間（hh:mm）",中間処理!$G:$G,中間処理!$I:$I),中間処理!$E:$E,AB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98,中間処理!$B:$B,"予定",中間処理!$C:$C,"&gt;="&amp;$G$1,中間処理!$C:$C,"&lt;="&amp;$G$2,中間処理!$D:$D,IF($G$3="すべての作業","&lt;&gt;",$G$3)),0)
)
/IF($G$5="10aあたり",AB$8*10,1)),"")</f>
        <v/>
      </c>
      <c r="AC98" s="35" t="str">
        <f>IFERROR(IF(AC$7="","",
(
SUMIFS(IF($G$4="作業時間（hh:mm）",中間処理!$G:$G,中間処理!$I:$I),中間処理!$E:$E,AC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98,中間処理!$B:$B,"予定",中間処理!$C:$C,"&gt;="&amp;$G$1,中間処理!$C:$C,"&lt;="&amp;$G$2,中間処理!$D:$D,IF($G$3="すべての作業","&lt;&gt;",$G$3)),0)
)
/IF($G$5="10aあたり",AC$8*10,1)),"")</f>
        <v/>
      </c>
      <c r="AD98" s="35" t="str">
        <f>IFERROR(IF(AD$7="","",
(
SUMIFS(IF($G$4="作業時間（hh:mm）",中間処理!$G:$G,中間処理!$I:$I),中間処理!$E:$E,AD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98,中間処理!$B:$B,"予定",中間処理!$C:$C,"&gt;="&amp;$G$1,中間処理!$C:$C,"&lt;="&amp;$G$2,中間処理!$D:$D,IF($G$3="すべての作業","&lt;&gt;",$G$3)),0)
)
/IF($G$5="10aあたり",AD$8*10,1)),"")</f>
        <v/>
      </c>
      <c r="AE98" s="35" t="str">
        <f>IFERROR(IF(AE$7="","",
(
SUMIFS(IF($G$4="作業時間（hh:mm）",中間処理!$G:$G,中間処理!$I:$I),中間処理!$E:$E,AE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98,中間処理!$B:$B,"予定",中間処理!$C:$C,"&gt;="&amp;$G$1,中間処理!$C:$C,"&lt;="&amp;$G$2,中間処理!$D:$D,IF($G$3="すべての作業","&lt;&gt;",$G$3)),0)
)
/IF($G$5="10aあたり",AE$8*10,1)),"")</f>
        <v/>
      </c>
      <c r="AF98" s="35" t="str">
        <f>IFERROR(IF(AF$7="","",
(
SUMIFS(IF($G$4="作業時間（hh:mm）",中間処理!$G:$G,中間処理!$I:$I),中間処理!$E:$E,AF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98,中間処理!$B:$B,"予定",中間処理!$C:$C,"&gt;="&amp;$G$1,中間処理!$C:$C,"&lt;="&amp;$G$2,中間処理!$D:$D,IF($G$3="すべての作業","&lt;&gt;",$G$3)),0)
)
/IF($G$5="10aあたり",AF$8*10,1)),"")</f>
        <v/>
      </c>
      <c r="AG98" s="35" t="str">
        <f>IFERROR(IF(AG$7="","",
(
SUMIFS(IF($G$4="作業時間（hh:mm）",中間処理!$G:$G,中間処理!$I:$I),中間処理!$E:$E,AG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98,中間処理!$B:$B,"予定",中間処理!$C:$C,"&gt;="&amp;$G$1,中間処理!$C:$C,"&lt;="&amp;$G$2,中間処理!$D:$D,IF($G$3="すべての作業","&lt;&gt;",$G$3)),0)
)
/IF($G$5="10aあたり",AG$8*10,1)),"")</f>
        <v/>
      </c>
      <c r="AH98" s="35" t="str">
        <f>IFERROR(IF(AH$7="","",
(
SUMIFS(IF($G$4="作業時間（hh:mm）",中間処理!$G:$G,中間処理!$I:$I),中間処理!$E:$E,AH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98,中間処理!$B:$B,"予定",中間処理!$C:$C,"&gt;="&amp;$G$1,中間処理!$C:$C,"&lt;="&amp;$G$2,中間処理!$D:$D,IF($G$3="すべての作業","&lt;&gt;",$G$3)),0)
)
/IF($G$5="10aあたり",AH$8*10,1)),"")</f>
        <v/>
      </c>
      <c r="AI98" s="35" t="str">
        <f>IFERROR(IF(AI$7="","",
(
SUMIFS(IF($G$4="作業時間（hh:mm）",中間処理!$G:$G,中間処理!$I:$I),中間処理!$E:$E,AI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98,中間処理!$B:$B,"予定",中間処理!$C:$C,"&gt;="&amp;$G$1,中間処理!$C:$C,"&lt;="&amp;$G$2,中間処理!$D:$D,IF($G$3="すべての作業","&lt;&gt;",$G$3)),0)
)
/IF($G$5="10aあたり",AI$8*10,1)),"")</f>
        <v/>
      </c>
      <c r="AJ98" s="35" t="str">
        <f>IFERROR(IF(AJ$7="","",
(
SUMIFS(IF($G$4="作業時間（hh:mm）",中間処理!$G:$G,中間処理!$I:$I),中間処理!$E:$E,AJ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98,中間処理!$B:$B,"予定",中間処理!$C:$C,"&gt;="&amp;$G$1,中間処理!$C:$C,"&lt;="&amp;$G$2,中間処理!$D:$D,IF($G$3="すべての作業","&lt;&gt;",$G$3)),0)
)
/IF($G$5="10aあたり",AJ$8*10,1)),"")</f>
        <v/>
      </c>
      <c r="AK98" s="35" t="str">
        <f>IFERROR(IF(AK$7="","",
(
SUMIFS(IF($G$4="作業時間（hh:mm）",中間処理!$G:$G,中間処理!$I:$I),中間処理!$E:$E,AK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98,中間処理!$B:$B,"予定",中間処理!$C:$C,"&gt;="&amp;$G$1,中間処理!$C:$C,"&lt;="&amp;$G$2,中間処理!$D:$D,IF($G$3="すべての作業","&lt;&gt;",$G$3)),0)
)
/IF($G$5="10aあたり",AK$8*10,1)),"")</f>
        <v/>
      </c>
      <c r="AL98" s="35" t="str">
        <f>IFERROR(IF(AL$7="","",
(
SUMIFS(IF($G$4="作業時間（hh:mm）",中間処理!$G:$G,中間処理!$I:$I),中間処理!$E:$E,AL$7,中間処理!$F:$F,$F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98,中間処理!$B:$B,"予定",中間処理!$C:$C,"&gt;="&amp;$G$1,中間処理!$C:$C,"&lt;="&amp;$G$2,中間処理!$D:$D,IF($G$3="すべての作業","&lt;&gt;",$G$3)),0)
)
/IF($G$5="10aあたり",AL$8*10,1)),"")</f>
        <v/>
      </c>
    </row>
    <row r="99" spans="7:38">
      <c r="G99" s="13"/>
      <c r="H99" s="22" t="str">
        <f>IF(G99="","",
IF(G$4="作業時間（hh:mm）",SUM(I99:AL99),
IF(
COUNTIFS(単価情報!C:C,F99,単価情報!B:B,"作業者",単価情報!K:K,"&gt;="&amp;G$1,単価情報!J:J,"&lt;="&amp;G$2)
+COUNTIFS(単価情報!C:C,F99,単価情報!B:B,"作業者",単価情報!K:K,"",単価情報!J:J,"&lt;="&amp;G$2)=0,
"単価設定なし",SUM(I99:AL99))))</f>
        <v/>
      </c>
      <c r="I99" s="34" t="str">
        <f>IFERROR(IF(I$7="","",
(
SUMIFS(IF($G$4="作業時間（hh:mm）",中間処理!$G:$G,中間処理!$I:$I),中間処理!$E:$E,I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99,中間処理!$B:$B,"予定",中間処理!$C:$C,"&gt;="&amp;$G$1,中間処理!$C:$C,"&lt;="&amp;$G$2,中間処理!$D:$D,IF($G$3="すべての作業","&lt;&gt;",$G$3)),0)
)
/IF($G$5="10aあたり",I$8*10,1)),"")</f>
        <v/>
      </c>
      <c r="J99" s="35" t="str">
        <f>IFERROR(IF(J$7="","",
(
SUMIFS(IF($G$4="作業時間（hh:mm）",中間処理!$G:$G,中間処理!$I:$I),中間処理!$E:$E,J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99,中間処理!$B:$B,"予定",中間処理!$C:$C,"&gt;="&amp;$G$1,中間処理!$C:$C,"&lt;="&amp;$G$2,中間処理!$D:$D,IF($G$3="すべての作業","&lt;&gt;",$G$3)),0)
)
/IF($G$5="10aあたり",J$8*10,1)),"")</f>
        <v/>
      </c>
      <c r="K99" s="35" t="str">
        <f>IFERROR(IF(K$7="","",
(
SUMIFS(IF($G$4="作業時間（hh:mm）",中間処理!$G:$G,中間処理!$I:$I),中間処理!$E:$E,K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99,中間処理!$B:$B,"予定",中間処理!$C:$C,"&gt;="&amp;$G$1,中間処理!$C:$C,"&lt;="&amp;$G$2,中間処理!$D:$D,IF($G$3="すべての作業","&lt;&gt;",$G$3)),0)
)
/IF($G$5="10aあたり",K$8*10,1)),"")</f>
        <v/>
      </c>
      <c r="L99" s="35" t="str">
        <f>IFERROR(IF(L$7="","",
(
SUMIFS(IF($G$4="作業時間（hh:mm）",中間処理!$G:$G,中間処理!$I:$I),中間処理!$E:$E,L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99,中間処理!$B:$B,"予定",中間処理!$C:$C,"&gt;="&amp;$G$1,中間処理!$C:$C,"&lt;="&amp;$G$2,中間処理!$D:$D,IF($G$3="すべての作業","&lt;&gt;",$G$3)),0)
)
/IF($G$5="10aあたり",L$8*10,1)),"")</f>
        <v/>
      </c>
      <c r="M99" s="35" t="str">
        <f>IFERROR(IF(M$7="","",
(
SUMIFS(IF($G$4="作業時間（hh:mm）",中間処理!$G:$G,中間処理!$I:$I),中間処理!$E:$E,M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99,中間処理!$B:$B,"予定",中間処理!$C:$C,"&gt;="&amp;$G$1,中間処理!$C:$C,"&lt;="&amp;$G$2,中間処理!$D:$D,IF($G$3="すべての作業","&lt;&gt;",$G$3)),0)
)
/IF($G$5="10aあたり",M$8*10,1)),"")</f>
        <v/>
      </c>
      <c r="N99" s="35" t="str">
        <f>IFERROR(IF(N$7="","",
(
SUMIFS(IF($G$4="作業時間（hh:mm）",中間処理!$G:$G,中間処理!$I:$I),中間処理!$E:$E,N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99,中間処理!$B:$B,"予定",中間処理!$C:$C,"&gt;="&amp;$G$1,中間処理!$C:$C,"&lt;="&amp;$G$2,中間処理!$D:$D,IF($G$3="すべての作業","&lt;&gt;",$G$3)),0)
)
/IF($G$5="10aあたり",N$8*10,1)),"")</f>
        <v/>
      </c>
      <c r="O99" s="35" t="str">
        <f>IFERROR(IF(O$7="","",
(
SUMIFS(IF($G$4="作業時間（hh:mm）",中間処理!$G:$G,中間処理!$I:$I),中間処理!$E:$E,O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99,中間処理!$B:$B,"予定",中間処理!$C:$C,"&gt;="&amp;$G$1,中間処理!$C:$C,"&lt;="&amp;$G$2,中間処理!$D:$D,IF($G$3="すべての作業","&lt;&gt;",$G$3)),0)
)
/IF($G$5="10aあたり",O$8*10,1)),"")</f>
        <v/>
      </c>
      <c r="P99" s="35" t="str">
        <f>IFERROR(IF(P$7="","",
(
SUMIFS(IF($G$4="作業時間（hh:mm）",中間処理!$G:$G,中間処理!$I:$I),中間処理!$E:$E,P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99,中間処理!$B:$B,"予定",中間処理!$C:$C,"&gt;="&amp;$G$1,中間処理!$C:$C,"&lt;="&amp;$G$2,中間処理!$D:$D,IF($G$3="すべての作業","&lt;&gt;",$G$3)),0)
)
/IF($G$5="10aあたり",P$8*10,1)),"")</f>
        <v/>
      </c>
      <c r="Q99" s="35" t="str">
        <f>IFERROR(IF(Q$7="","",
(
SUMIFS(IF($G$4="作業時間（hh:mm）",中間処理!$G:$G,中間処理!$I:$I),中間処理!$E:$E,Q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99,中間処理!$B:$B,"予定",中間処理!$C:$C,"&gt;="&amp;$G$1,中間処理!$C:$C,"&lt;="&amp;$G$2,中間処理!$D:$D,IF($G$3="すべての作業","&lt;&gt;",$G$3)),0)
)
/IF($G$5="10aあたり",Q$8*10,1)),"")</f>
        <v/>
      </c>
      <c r="R99" s="35" t="str">
        <f>IFERROR(IF(R$7="","",
(
SUMIFS(IF($G$4="作業時間（hh:mm）",中間処理!$G:$G,中間処理!$I:$I),中間処理!$E:$E,R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99,中間処理!$B:$B,"予定",中間処理!$C:$C,"&gt;="&amp;$G$1,中間処理!$C:$C,"&lt;="&amp;$G$2,中間処理!$D:$D,IF($G$3="すべての作業","&lt;&gt;",$G$3)),0)
)
/IF($G$5="10aあたり",R$8*10,1)),"")</f>
        <v/>
      </c>
      <c r="S99" s="35" t="str">
        <f>IFERROR(IF(S$7="","",
(
SUMIFS(IF($G$4="作業時間（hh:mm）",中間処理!$G:$G,中間処理!$I:$I),中間処理!$E:$E,S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99,中間処理!$B:$B,"予定",中間処理!$C:$C,"&gt;="&amp;$G$1,中間処理!$C:$C,"&lt;="&amp;$G$2,中間処理!$D:$D,IF($G$3="すべての作業","&lt;&gt;",$G$3)),0)
)
/IF($G$5="10aあたり",S$8*10,1)),"")</f>
        <v/>
      </c>
      <c r="T99" s="35" t="str">
        <f>IFERROR(IF(T$7="","",
(
SUMIFS(IF($G$4="作業時間（hh:mm）",中間処理!$G:$G,中間処理!$I:$I),中間処理!$E:$E,T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99,中間処理!$B:$B,"予定",中間処理!$C:$C,"&gt;="&amp;$G$1,中間処理!$C:$C,"&lt;="&amp;$G$2,中間処理!$D:$D,IF($G$3="すべての作業","&lt;&gt;",$G$3)),0)
)
/IF($G$5="10aあたり",T$8*10,1)),"")</f>
        <v/>
      </c>
      <c r="U99" s="35" t="str">
        <f>IFERROR(IF(U$7="","",
(
SUMIFS(IF($G$4="作業時間（hh:mm）",中間処理!$G:$G,中間処理!$I:$I),中間処理!$E:$E,U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99,中間処理!$B:$B,"予定",中間処理!$C:$C,"&gt;="&amp;$G$1,中間処理!$C:$C,"&lt;="&amp;$G$2,中間処理!$D:$D,IF($G$3="すべての作業","&lt;&gt;",$G$3)),0)
)
/IF($G$5="10aあたり",U$8*10,1)),"")</f>
        <v/>
      </c>
      <c r="V99" s="35" t="str">
        <f>IFERROR(IF(V$7="","",
(
SUMIFS(IF($G$4="作業時間（hh:mm）",中間処理!$G:$G,中間処理!$I:$I),中間処理!$E:$E,V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99,中間処理!$B:$B,"予定",中間処理!$C:$C,"&gt;="&amp;$G$1,中間処理!$C:$C,"&lt;="&amp;$G$2,中間処理!$D:$D,IF($G$3="すべての作業","&lt;&gt;",$G$3)),0)
)
/IF($G$5="10aあたり",V$8*10,1)),"")</f>
        <v/>
      </c>
      <c r="W99" s="35" t="str">
        <f>IFERROR(IF(W$7="","",
(
SUMIFS(IF($G$4="作業時間（hh:mm）",中間処理!$G:$G,中間処理!$I:$I),中間処理!$E:$E,W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99,中間処理!$B:$B,"予定",中間処理!$C:$C,"&gt;="&amp;$G$1,中間処理!$C:$C,"&lt;="&amp;$G$2,中間処理!$D:$D,IF($G$3="すべての作業","&lt;&gt;",$G$3)),0)
)
/IF($G$5="10aあたり",W$8*10,1)),"")</f>
        <v/>
      </c>
      <c r="X99" s="35" t="str">
        <f>IFERROR(IF(X$7="","",
(
SUMIFS(IF($G$4="作業時間（hh:mm）",中間処理!$G:$G,中間処理!$I:$I),中間処理!$E:$E,X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99,中間処理!$B:$B,"予定",中間処理!$C:$C,"&gt;="&amp;$G$1,中間処理!$C:$C,"&lt;="&amp;$G$2,中間処理!$D:$D,IF($G$3="すべての作業","&lt;&gt;",$G$3)),0)
)
/IF($G$5="10aあたり",X$8*10,1)),"")</f>
        <v/>
      </c>
      <c r="Y99" s="35" t="str">
        <f>IFERROR(IF(Y$7="","",
(
SUMIFS(IF($G$4="作業時間（hh:mm）",中間処理!$G:$G,中間処理!$I:$I),中間処理!$E:$E,Y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99,中間処理!$B:$B,"予定",中間処理!$C:$C,"&gt;="&amp;$G$1,中間処理!$C:$C,"&lt;="&amp;$G$2,中間処理!$D:$D,IF($G$3="すべての作業","&lt;&gt;",$G$3)),0)
)
/IF($G$5="10aあたり",Y$8*10,1)),"")</f>
        <v/>
      </c>
      <c r="Z99" s="35" t="str">
        <f>IFERROR(IF(Z$7="","",
(
SUMIFS(IF($G$4="作業時間（hh:mm）",中間処理!$G:$G,中間処理!$I:$I),中間処理!$E:$E,Z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99,中間処理!$B:$B,"予定",中間処理!$C:$C,"&gt;="&amp;$G$1,中間処理!$C:$C,"&lt;="&amp;$G$2,中間処理!$D:$D,IF($G$3="すべての作業","&lt;&gt;",$G$3)),0)
)
/IF($G$5="10aあたり",Z$8*10,1)),"")</f>
        <v/>
      </c>
      <c r="AA99" s="35" t="str">
        <f>IFERROR(IF(AA$7="","",
(
SUMIFS(IF($G$4="作業時間（hh:mm）",中間処理!$G:$G,中間処理!$I:$I),中間処理!$E:$E,AA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99,中間処理!$B:$B,"予定",中間処理!$C:$C,"&gt;="&amp;$G$1,中間処理!$C:$C,"&lt;="&amp;$G$2,中間処理!$D:$D,IF($G$3="すべての作業","&lt;&gt;",$G$3)),0)
)
/IF($G$5="10aあたり",AA$8*10,1)),"")</f>
        <v/>
      </c>
      <c r="AB99" s="35" t="str">
        <f>IFERROR(IF(AB$7="","",
(
SUMIFS(IF($G$4="作業時間（hh:mm）",中間処理!$G:$G,中間処理!$I:$I),中間処理!$E:$E,AB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99,中間処理!$B:$B,"予定",中間処理!$C:$C,"&gt;="&amp;$G$1,中間処理!$C:$C,"&lt;="&amp;$G$2,中間処理!$D:$D,IF($G$3="すべての作業","&lt;&gt;",$G$3)),0)
)
/IF($G$5="10aあたり",AB$8*10,1)),"")</f>
        <v/>
      </c>
      <c r="AC99" s="35" t="str">
        <f>IFERROR(IF(AC$7="","",
(
SUMIFS(IF($G$4="作業時間（hh:mm）",中間処理!$G:$G,中間処理!$I:$I),中間処理!$E:$E,AC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99,中間処理!$B:$B,"予定",中間処理!$C:$C,"&gt;="&amp;$G$1,中間処理!$C:$C,"&lt;="&amp;$G$2,中間処理!$D:$D,IF($G$3="すべての作業","&lt;&gt;",$G$3)),0)
)
/IF($G$5="10aあたり",AC$8*10,1)),"")</f>
        <v/>
      </c>
      <c r="AD99" s="35" t="str">
        <f>IFERROR(IF(AD$7="","",
(
SUMIFS(IF($G$4="作業時間（hh:mm）",中間処理!$G:$G,中間処理!$I:$I),中間処理!$E:$E,AD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99,中間処理!$B:$B,"予定",中間処理!$C:$C,"&gt;="&amp;$G$1,中間処理!$C:$C,"&lt;="&amp;$G$2,中間処理!$D:$D,IF($G$3="すべての作業","&lt;&gt;",$G$3)),0)
)
/IF($G$5="10aあたり",AD$8*10,1)),"")</f>
        <v/>
      </c>
      <c r="AE99" s="35" t="str">
        <f>IFERROR(IF(AE$7="","",
(
SUMIFS(IF($G$4="作業時間（hh:mm）",中間処理!$G:$G,中間処理!$I:$I),中間処理!$E:$E,AE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99,中間処理!$B:$B,"予定",中間処理!$C:$C,"&gt;="&amp;$G$1,中間処理!$C:$C,"&lt;="&amp;$G$2,中間処理!$D:$D,IF($G$3="すべての作業","&lt;&gt;",$G$3)),0)
)
/IF($G$5="10aあたり",AE$8*10,1)),"")</f>
        <v/>
      </c>
      <c r="AF99" s="35" t="str">
        <f>IFERROR(IF(AF$7="","",
(
SUMIFS(IF($G$4="作業時間（hh:mm）",中間処理!$G:$G,中間処理!$I:$I),中間処理!$E:$E,AF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99,中間処理!$B:$B,"予定",中間処理!$C:$C,"&gt;="&amp;$G$1,中間処理!$C:$C,"&lt;="&amp;$G$2,中間処理!$D:$D,IF($G$3="すべての作業","&lt;&gt;",$G$3)),0)
)
/IF($G$5="10aあたり",AF$8*10,1)),"")</f>
        <v/>
      </c>
      <c r="AG99" s="35" t="str">
        <f>IFERROR(IF(AG$7="","",
(
SUMIFS(IF($G$4="作業時間（hh:mm）",中間処理!$G:$G,中間処理!$I:$I),中間処理!$E:$E,AG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99,中間処理!$B:$B,"予定",中間処理!$C:$C,"&gt;="&amp;$G$1,中間処理!$C:$C,"&lt;="&amp;$G$2,中間処理!$D:$D,IF($G$3="すべての作業","&lt;&gt;",$G$3)),0)
)
/IF($G$5="10aあたり",AG$8*10,1)),"")</f>
        <v/>
      </c>
      <c r="AH99" s="35" t="str">
        <f>IFERROR(IF(AH$7="","",
(
SUMIFS(IF($G$4="作業時間（hh:mm）",中間処理!$G:$G,中間処理!$I:$I),中間処理!$E:$E,AH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99,中間処理!$B:$B,"予定",中間処理!$C:$C,"&gt;="&amp;$G$1,中間処理!$C:$C,"&lt;="&amp;$G$2,中間処理!$D:$D,IF($G$3="すべての作業","&lt;&gt;",$G$3)),0)
)
/IF($G$5="10aあたり",AH$8*10,1)),"")</f>
        <v/>
      </c>
      <c r="AI99" s="35" t="str">
        <f>IFERROR(IF(AI$7="","",
(
SUMIFS(IF($G$4="作業時間（hh:mm）",中間処理!$G:$G,中間処理!$I:$I),中間処理!$E:$E,AI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99,中間処理!$B:$B,"予定",中間処理!$C:$C,"&gt;="&amp;$G$1,中間処理!$C:$C,"&lt;="&amp;$G$2,中間処理!$D:$D,IF($G$3="すべての作業","&lt;&gt;",$G$3)),0)
)
/IF($G$5="10aあたり",AI$8*10,1)),"")</f>
        <v/>
      </c>
      <c r="AJ99" s="35" t="str">
        <f>IFERROR(IF(AJ$7="","",
(
SUMIFS(IF($G$4="作業時間（hh:mm）",中間処理!$G:$G,中間処理!$I:$I),中間処理!$E:$E,AJ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99,中間処理!$B:$B,"予定",中間処理!$C:$C,"&gt;="&amp;$G$1,中間処理!$C:$C,"&lt;="&amp;$G$2,中間処理!$D:$D,IF($G$3="すべての作業","&lt;&gt;",$G$3)),0)
)
/IF($G$5="10aあたり",AJ$8*10,1)),"")</f>
        <v/>
      </c>
      <c r="AK99" s="35" t="str">
        <f>IFERROR(IF(AK$7="","",
(
SUMIFS(IF($G$4="作業時間（hh:mm）",中間処理!$G:$G,中間処理!$I:$I),中間処理!$E:$E,AK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99,中間処理!$B:$B,"予定",中間処理!$C:$C,"&gt;="&amp;$G$1,中間処理!$C:$C,"&lt;="&amp;$G$2,中間処理!$D:$D,IF($G$3="すべての作業","&lt;&gt;",$G$3)),0)
)
/IF($G$5="10aあたり",AK$8*10,1)),"")</f>
        <v/>
      </c>
      <c r="AL99" s="35" t="str">
        <f>IFERROR(IF(AL$7="","",
(
SUMIFS(IF($G$4="作業時間（hh:mm）",中間処理!$G:$G,中間処理!$I:$I),中間処理!$E:$E,AL$7,中間処理!$F:$F,$F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99,中間処理!$B:$B,"予定",中間処理!$C:$C,"&gt;="&amp;$G$1,中間処理!$C:$C,"&lt;="&amp;$G$2,中間処理!$D:$D,IF($G$3="すべての作業","&lt;&gt;",$G$3)),0)
)
/IF($G$5="10aあたり",AL$8*10,1)),"")</f>
        <v/>
      </c>
    </row>
    <row r="100" spans="7:38">
      <c r="G100" s="13"/>
      <c r="H100" s="22" t="str">
        <f>IF(G100="","",
IF(G$4="作業時間（hh:mm）",SUM(I100:AL100),
IF(
COUNTIFS(単価情報!C:C,F100,単価情報!B:B,"作業者",単価情報!K:K,"&gt;="&amp;G$1,単価情報!J:J,"&lt;="&amp;G$2)
+COUNTIFS(単価情報!C:C,F100,単価情報!B:B,"作業者",単価情報!K:K,"",単価情報!J:J,"&lt;="&amp;G$2)=0,
"単価設定なし",SUM(I100:AL100))))</f>
        <v/>
      </c>
      <c r="I100" s="34" t="str">
        <f>IFERROR(IF(I$7="","",
(
SUMIFS(IF($G$4="作業時間（hh:mm）",中間処理!$G:$G,中間処理!$I:$I),中間処理!$E:$E,I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100,中間処理!$B:$B,"予定",中間処理!$C:$C,"&gt;="&amp;$G$1,中間処理!$C:$C,"&lt;="&amp;$G$2,中間処理!$D:$D,IF($G$3="すべての作業","&lt;&gt;",$G$3)),0)
)
/IF($G$5="10aあたり",I$8*10,1)),"")</f>
        <v/>
      </c>
      <c r="J100" s="35" t="str">
        <f>IFERROR(IF(J$7="","",
(
SUMIFS(IF($G$4="作業時間（hh:mm）",中間処理!$G:$G,中間処理!$I:$I),中間処理!$E:$E,J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100,中間処理!$B:$B,"予定",中間処理!$C:$C,"&gt;="&amp;$G$1,中間処理!$C:$C,"&lt;="&amp;$G$2,中間処理!$D:$D,IF($G$3="すべての作業","&lt;&gt;",$G$3)),0)
)
/IF($G$5="10aあたり",J$8*10,1)),"")</f>
        <v/>
      </c>
      <c r="K100" s="35" t="str">
        <f>IFERROR(IF(K$7="","",
(
SUMIFS(IF($G$4="作業時間（hh:mm）",中間処理!$G:$G,中間処理!$I:$I),中間処理!$E:$E,K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100,中間処理!$B:$B,"予定",中間処理!$C:$C,"&gt;="&amp;$G$1,中間処理!$C:$C,"&lt;="&amp;$G$2,中間処理!$D:$D,IF($G$3="すべての作業","&lt;&gt;",$G$3)),0)
)
/IF($G$5="10aあたり",K$8*10,1)),"")</f>
        <v/>
      </c>
      <c r="L100" s="35" t="str">
        <f>IFERROR(IF(L$7="","",
(
SUMIFS(IF($G$4="作業時間（hh:mm）",中間処理!$G:$G,中間処理!$I:$I),中間処理!$E:$E,L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100,中間処理!$B:$B,"予定",中間処理!$C:$C,"&gt;="&amp;$G$1,中間処理!$C:$C,"&lt;="&amp;$G$2,中間処理!$D:$D,IF($G$3="すべての作業","&lt;&gt;",$G$3)),0)
)
/IF($G$5="10aあたり",L$8*10,1)),"")</f>
        <v/>
      </c>
      <c r="M100" s="35" t="str">
        <f>IFERROR(IF(M$7="","",
(
SUMIFS(IF($G$4="作業時間（hh:mm）",中間処理!$G:$G,中間処理!$I:$I),中間処理!$E:$E,M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100,中間処理!$B:$B,"予定",中間処理!$C:$C,"&gt;="&amp;$G$1,中間処理!$C:$C,"&lt;="&amp;$G$2,中間処理!$D:$D,IF($G$3="すべての作業","&lt;&gt;",$G$3)),0)
)
/IF($G$5="10aあたり",M$8*10,1)),"")</f>
        <v/>
      </c>
      <c r="N100" s="35" t="str">
        <f>IFERROR(IF(N$7="","",
(
SUMIFS(IF($G$4="作業時間（hh:mm）",中間処理!$G:$G,中間処理!$I:$I),中間処理!$E:$E,N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100,中間処理!$B:$B,"予定",中間処理!$C:$C,"&gt;="&amp;$G$1,中間処理!$C:$C,"&lt;="&amp;$G$2,中間処理!$D:$D,IF($G$3="すべての作業","&lt;&gt;",$G$3)),0)
)
/IF($G$5="10aあたり",N$8*10,1)),"")</f>
        <v/>
      </c>
      <c r="O100" s="35" t="str">
        <f>IFERROR(IF(O$7="","",
(
SUMIFS(IF($G$4="作業時間（hh:mm）",中間処理!$G:$G,中間処理!$I:$I),中間処理!$E:$E,O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100,中間処理!$B:$B,"予定",中間処理!$C:$C,"&gt;="&amp;$G$1,中間処理!$C:$C,"&lt;="&amp;$G$2,中間処理!$D:$D,IF($G$3="すべての作業","&lt;&gt;",$G$3)),0)
)
/IF($G$5="10aあたり",O$8*10,1)),"")</f>
        <v/>
      </c>
      <c r="P100" s="35" t="str">
        <f>IFERROR(IF(P$7="","",
(
SUMIFS(IF($G$4="作業時間（hh:mm）",中間処理!$G:$G,中間処理!$I:$I),中間処理!$E:$E,P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100,中間処理!$B:$B,"予定",中間処理!$C:$C,"&gt;="&amp;$G$1,中間処理!$C:$C,"&lt;="&amp;$G$2,中間処理!$D:$D,IF($G$3="すべての作業","&lt;&gt;",$G$3)),0)
)
/IF($G$5="10aあたり",P$8*10,1)),"")</f>
        <v/>
      </c>
      <c r="Q100" s="35" t="str">
        <f>IFERROR(IF(Q$7="","",
(
SUMIFS(IF($G$4="作業時間（hh:mm）",中間処理!$G:$G,中間処理!$I:$I),中間処理!$E:$E,Q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100,中間処理!$B:$B,"予定",中間処理!$C:$C,"&gt;="&amp;$G$1,中間処理!$C:$C,"&lt;="&amp;$G$2,中間処理!$D:$D,IF($G$3="すべての作業","&lt;&gt;",$G$3)),0)
)
/IF($G$5="10aあたり",Q$8*10,1)),"")</f>
        <v/>
      </c>
      <c r="R100" s="35" t="str">
        <f>IFERROR(IF(R$7="","",
(
SUMIFS(IF($G$4="作業時間（hh:mm）",中間処理!$G:$G,中間処理!$I:$I),中間処理!$E:$E,R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100,中間処理!$B:$B,"予定",中間処理!$C:$C,"&gt;="&amp;$G$1,中間処理!$C:$C,"&lt;="&amp;$G$2,中間処理!$D:$D,IF($G$3="すべての作業","&lt;&gt;",$G$3)),0)
)
/IF($G$5="10aあたり",R$8*10,1)),"")</f>
        <v/>
      </c>
      <c r="S100" s="35" t="str">
        <f>IFERROR(IF(S$7="","",
(
SUMIFS(IF($G$4="作業時間（hh:mm）",中間処理!$G:$G,中間処理!$I:$I),中間処理!$E:$E,S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100,中間処理!$B:$B,"予定",中間処理!$C:$C,"&gt;="&amp;$G$1,中間処理!$C:$C,"&lt;="&amp;$G$2,中間処理!$D:$D,IF($G$3="すべての作業","&lt;&gt;",$G$3)),0)
)
/IF($G$5="10aあたり",S$8*10,1)),"")</f>
        <v/>
      </c>
      <c r="T100" s="35" t="str">
        <f>IFERROR(IF(T$7="","",
(
SUMIFS(IF($G$4="作業時間（hh:mm）",中間処理!$G:$G,中間処理!$I:$I),中間処理!$E:$E,T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100,中間処理!$B:$B,"予定",中間処理!$C:$C,"&gt;="&amp;$G$1,中間処理!$C:$C,"&lt;="&amp;$G$2,中間処理!$D:$D,IF($G$3="すべての作業","&lt;&gt;",$G$3)),0)
)
/IF($G$5="10aあたり",T$8*10,1)),"")</f>
        <v/>
      </c>
      <c r="U100" s="35" t="str">
        <f>IFERROR(IF(U$7="","",
(
SUMIFS(IF($G$4="作業時間（hh:mm）",中間処理!$G:$G,中間処理!$I:$I),中間処理!$E:$E,U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100,中間処理!$B:$B,"予定",中間処理!$C:$C,"&gt;="&amp;$G$1,中間処理!$C:$C,"&lt;="&amp;$G$2,中間処理!$D:$D,IF($G$3="すべての作業","&lt;&gt;",$G$3)),0)
)
/IF($G$5="10aあたり",U$8*10,1)),"")</f>
        <v/>
      </c>
      <c r="V100" s="35" t="str">
        <f>IFERROR(IF(V$7="","",
(
SUMIFS(IF($G$4="作業時間（hh:mm）",中間処理!$G:$G,中間処理!$I:$I),中間処理!$E:$E,V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100,中間処理!$B:$B,"予定",中間処理!$C:$C,"&gt;="&amp;$G$1,中間処理!$C:$C,"&lt;="&amp;$G$2,中間処理!$D:$D,IF($G$3="すべての作業","&lt;&gt;",$G$3)),0)
)
/IF($G$5="10aあたり",V$8*10,1)),"")</f>
        <v/>
      </c>
      <c r="W100" s="35" t="str">
        <f>IFERROR(IF(W$7="","",
(
SUMIFS(IF($G$4="作業時間（hh:mm）",中間処理!$G:$G,中間処理!$I:$I),中間処理!$E:$E,W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100,中間処理!$B:$B,"予定",中間処理!$C:$C,"&gt;="&amp;$G$1,中間処理!$C:$C,"&lt;="&amp;$G$2,中間処理!$D:$D,IF($G$3="すべての作業","&lt;&gt;",$G$3)),0)
)
/IF($G$5="10aあたり",W$8*10,1)),"")</f>
        <v/>
      </c>
      <c r="X100" s="35" t="str">
        <f>IFERROR(IF(X$7="","",
(
SUMIFS(IF($G$4="作業時間（hh:mm）",中間処理!$G:$G,中間処理!$I:$I),中間処理!$E:$E,X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100,中間処理!$B:$B,"予定",中間処理!$C:$C,"&gt;="&amp;$G$1,中間処理!$C:$C,"&lt;="&amp;$G$2,中間処理!$D:$D,IF($G$3="すべての作業","&lt;&gt;",$G$3)),0)
)
/IF($G$5="10aあたり",X$8*10,1)),"")</f>
        <v/>
      </c>
      <c r="Y100" s="35" t="str">
        <f>IFERROR(IF(Y$7="","",
(
SUMIFS(IF($G$4="作業時間（hh:mm）",中間処理!$G:$G,中間処理!$I:$I),中間処理!$E:$E,Y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100,中間処理!$B:$B,"予定",中間処理!$C:$C,"&gt;="&amp;$G$1,中間処理!$C:$C,"&lt;="&amp;$G$2,中間処理!$D:$D,IF($G$3="すべての作業","&lt;&gt;",$G$3)),0)
)
/IF($G$5="10aあたり",Y$8*10,1)),"")</f>
        <v/>
      </c>
      <c r="Z100" s="35" t="str">
        <f>IFERROR(IF(Z$7="","",
(
SUMIFS(IF($G$4="作業時間（hh:mm）",中間処理!$G:$G,中間処理!$I:$I),中間処理!$E:$E,Z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100,中間処理!$B:$B,"予定",中間処理!$C:$C,"&gt;="&amp;$G$1,中間処理!$C:$C,"&lt;="&amp;$G$2,中間処理!$D:$D,IF($G$3="すべての作業","&lt;&gt;",$G$3)),0)
)
/IF($G$5="10aあたり",Z$8*10,1)),"")</f>
        <v/>
      </c>
      <c r="AA100" s="35" t="str">
        <f>IFERROR(IF(AA$7="","",
(
SUMIFS(IF($G$4="作業時間（hh:mm）",中間処理!$G:$G,中間処理!$I:$I),中間処理!$E:$E,AA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100,中間処理!$B:$B,"予定",中間処理!$C:$C,"&gt;="&amp;$G$1,中間処理!$C:$C,"&lt;="&amp;$G$2,中間処理!$D:$D,IF($G$3="すべての作業","&lt;&gt;",$G$3)),0)
)
/IF($G$5="10aあたり",AA$8*10,1)),"")</f>
        <v/>
      </c>
      <c r="AB100" s="35" t="str">
        <f>IFERROR(IF(AB$7="","",
(
SUMIFS(IF($G$4="作業時間（hh:mm）",中間処理!$G:$G,中間処理!$I:$I),中間処理!$E:$E,AB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100,中間処理!$B:$B,"予定",中間処理!$C:$C,"&gt;="&amp;$G$1,中間処理!$C:$C,"&lt;="&amp;$G$2,中間処理!$D:$D,IF($G$3="すべての作業","&lt;&gt;",$G$3)),0)
)
/IF($G$5="10aあたり",AB$8*10,1)),"")</f>
        <v/>
      </c>
      <c r="AC100" s="35" t="str">
        <f>IFERROR(IF(AC$7="","",
(
SUMIFS(IF($G$4="作業時間（hh:mm）",中間処理!$G:$G,中間処理!$I:$I),中間処理!$E:$E,AC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100,中間処理!$B:$B,"予定",中間処理!$C:$C,"&gt;="&amp;$G$1,中間処理!$C:$C,"&lt;="&amp;$G$2,中間処理!$D:$D,IF($G$3="すべての作業","&lt;&gt;",$G$3)),0)
)
/IF($G$5="10aあたり",AC$8*10,1)),"")</f>
        <v/>
      </c>
      <c r="AD100" s="35" t="str">
        <f>IFERROR(IF(AD$7="","",
(
SUMIFS(IF($G$4="作業時間（hh:mm）",中間処理!$G:$G,中間処理!$I:$I),中間処理!$E:$E,AD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100,中間処理!$B:$B,"予定",中間処理!$C:$C,"&gt;="&amp;$G$1,中間処理!$C:$C,"&lt;="&amp;$G$2,中間処理!$D:$D,IF($G$3="すべての作業","&lt;&gt;",$G$3)),0)
)
/IF($G$5="10aあたり",AD$8*10,1)),"")</f>
        <v/>
      </c>
      <c r="AE100" s="35" t="str">
        <f>IFERROR(IF(AE$7="","",
(
SUMIFS(IF($G$4="作業時間（hh:mm）",中間処理!$G:$G,中間処理!$I:$I),中間処理!$E:$E,AE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100,中間処理!$B:$B,"予定",中間処理!$C:$C,"&gt;="&amp;$G$1,中間処理!$C:$C,"&lt;="&amp;$G$2,中間処理!$D:$D,IF($G$3="すべての作業","&lt;&gt;",$G$3)),0)
)
/IF($G$5="10aあたり",AE$8*10,1)),"")</f>
        <v/>
      </c>
      <c r="AF100" s="35" t="str">
        <f>IFERROR(IF(AF$7="","",
(
SUMIFS(IF($G$4="作業時間（hh:mm）",中間処理!$G:$G,中間処理!$I:$I),中間処理!$E:$E,AF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100,中間処理!$B:$B,"予定",中間処理!$C:$C,"&gt;="&amp;$G$1,中間処理!$C:$C,"&lt;="&amp;$G$2,中間処理!$D:$D,IF($G$3="すべての作業","&lt;&gt;",$G$3)),0)
)
/IF($G$5="10aあたり",AF$8*10,1)),"")</f>
        <v/>
      </c>
      <c r="AG100" s="35" t="str">
        <f>IFERROR(IF(AG$7="","",
(
SUMIFS(IF($G$4="作業時間（hh:mm）",中間処理!$G:$G,中間処理!$I:$I),中間処理!$E:$E,AG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100,中間処理!$B:$B,"予定",中間処理!$C:$C,"&gt;="&amp;$G$1,中間処理!$C:$C,"&lt;="&amp;$G$2,中間処理!$D:$D,IF($G$3="すべての作業","&lt;&gt;",$G$3)),0)
)
/IF($G$5="10aあたり",AG$8*10,1)),"")</f>
        <v/>
      </c>
      <c r="AH100" s="35" t="str">
        <f>IFERROR(IF(AH$7="","",
(
SUMIFS(IF($G$4="作業時間（hh:mm）",中間処理!$G:$G,中間処理!$I:$I),中間処理!$E:$E,AH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100,中間処理!$B:$B,"予定",中間処理!$C:$C,"&gt;="&amp;$G$1,中間処理!$C:$C,"&lt;="&amp;$G$2,中間処理!$D:$D,IF($G$3="すべての作業","&lt;&gt;",$G$3)),0)
)
/IF($G$5="10aあたり",AH$8*10,1)),"")</f>
        <v/>
      </c>
      <c r="AI100" s="35" t="str">
        <f>IFERROR(IF(AI$7="","",
(
SUMIFS(IF($G$4="作業時間（hh:mm）",中間処理!$G:$G,中間処理!$I:$I),中間処理!$E:$E,AI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100,中間処理!$B:$B,"予定",中間処理!$C:$C,"&gt;="&amp;$G$1,中間処理!$C:$C,"&lt;="&amp;$G$2,中間処理!$D:$D,IF($G$3="すべての作業","&lt;&gt;",$G$3)),0)
)
/IF($G$5="10aあたり",AI$8*10,1)),"")</f>
        <v/>
      </c>
      <c r="AJ100" s="35" t="str">
        <f>IFERROR(IF(AJ$7="","",
(
SUMIFS(IF($G$4="作業時間（hh:mm）",中間処理!$G:$G,中間処理!$I:$I),中間処理!$E:$E,AJ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100,中間処理!$B:$B,"予定",中間処理!$C:$C,"&gt;="&amp;$G$1,中間処理!$C:$C,"&lt;="&amp;$G$2,中間処理!$D:$D,IF($G$3="すべての作業","&lt;&gt;",$G$3)),0)
)
/IF($G$5="10aあたり",AJ$8*10,1)),"")</f>
        <v/>
      </c>
      <c r="AK100" s="35" t="str">
        <f>IFERROR(IF(AK$7="","",
(
SUMIFS(IF($G$4="作業時間（hh:mm）",中間処理!$G:$G,中間処理!$I:$I),中間処理!$E:$E,AK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100,中間処理!$B:$B,"予定",中間処理!$C:$C,"&gt;="&amp;$G$1,中間処理!$C:$C,"&lt;="&amp;$G$2,中間処理!$D:$D,IF($G$3="すべての作業","&lt;&gt;",$G$3)),0)
)
/IF($G$5="10aあたり",AK$8*10,1)),"")</f>
        <v/>
      </c>
      <c r="AL100" s="35" t="str">
        <f>IFERROR(IF(AL$7="","",
(
SUMIFS(IF($G$4="作業時間（hh:mm）",中間処理!$G:$G,中間処理!$I:$I),中間処理!$E:$E,AL$7,中間処理!$F:$F,$F100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100,中間処理!$B:$B,"予定",中間処理!$C:$C,"&gt;="&amp;$G$1,中間処理!$C:$C,"&lt;="&amp;$G$2,中間処理!$D:$D,IF($G$3="すべての作業","&lt;&gt;",$G$3)),0)
)
/IF($G$5="10aあたり",AL$8*10,1)),"")</f>
        <v/>
      </c>
    </row>
    <row r="101" spans="7:38">
      <c r="G101" s="13"/>
      <c r="H101" s="22" t="str">
        <f>IF(G101="","",
IF(G$4="作業時間（hh:mm）",SUM(I101:AL101),
IF(
COUNTIFS(単価情報!C:C,F101,単価情報!B:B,"作業者",単価情報!K:K,"&gt;="&amp;G$1,単価情報!J:J,"&lt;="&amp;G$2)
+COUNTIFS(単価情報!C:C,F101,単価情報!B:B,"作業者",単価情報!K:K,"",単価情報!J:J,"&lt;="&amp;G$2)=0,
"単価設定なし",SUM(I101:AL101))))</f>
        <v/>
      </c>
      <c r="I101" s="34" t="str">
        <f>IFERROR(IF(I$7="","",
(
SUMIFS(IF($G$4="作業時間（hh:mm）",中間処理!$G:$G,中間処理!$I:$I),中間処理!$E:$E,I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101,中間処理!$B:$B,"予定",中間処理!$C:$C,"&gt;="&amp;$G$1,中間処理!$C:$C,"&lt;="&amp;$G$2,中間処理!$D:$D,IF($G$3="すべての作業","&lt;&gt;",$G$3)),0)
)
/IF($G$5="10aあたり",I$8*10,1)),"")</f>
        <v/>
      </c>
      <c r="J101" s="35" t="str">
        <f>IFERROR(IF(J$7="","",
(
SUMIFS(IF($G$4="作業時間（hh:mm）",中間処理!$G:$G,中間処理!$I:$I),中間処理!$E:$E,J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101,中間処理!$B:$B,"予定",中間処理!$C:$C,"&gt;="&amp;$G$1,中間処理!$C:$C,"&lt;="&amp;$G$2,中間処理!$D:$D,IF($G$3="すべての作業","&lt;&gt;",$G$3)),0)
)
/IF($G$5="10aあたり",J$8*10,1)),"")</f>
        <v/>
      </c>
      <c r="K101" s="35" t="str">
        <f>IFERROR(IF(K$7="","",
(
SUMIFS(IF($G$4="作業時間（hh:mm）",中間処理!$G:$G,中間処理!$I:$I),中間処理!$E:$E,K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101,中間処理!$B:$B,"予定",中間処理!$C:$C,"&gt;="&amp;$G$1,中間処理!$C:$C,"&lt;="&amp;$G$2,中間処理!$D:$D,IF($G$3="すべての作業","&lt;&gt;",$G$3)),0)
)
/IF($G$5="10aあたり",K$8*10,1)),"")</f>
        <v/>
      </c>
      <c r="L101" s="35" t="str">
        <f>IFERROR(IF(L$7="","",
(
SUMIFS(IF($G$4="作業時間（hh:mm）",中間処理!$G:$G,中間処理!$I:$I),中間処理!$E:$E,L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101,中間処理!$B:$B,"予定",中間処理!$C:$C,"&gt;="&amp;$G$1,中間処理!$C:$C,"&lt;="&amp;$G$2,中間処理!$D:$D,IF($G$3="すべての作業","&lt;&gt;",$G$3)),0)
)
/IF($G$5="10aあたり",L$8*10,1)),"")</f>
        <v/>
      </c>
      <c r="M101" s="35" t="str">
        <f>IFERROR(IF(M$7="","",
(
SUMIFS(IF($G$4="作業時間（hh:mm）",中間処理!$G:$G,中間処理!$I:$I),中間処理!$E:$E,M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101,中間処理!$B:$B,"予定",中間処理!$C:$C,"&gt;="&amp;$G$1,中間処理!$C:$C,"&lt;="&amp;$G$2,中間処理!$D:$D,IF($G$3="すべての作業","&lt;&gt;",$G$3)),0)
)
/IF($G$5="10aあたり",M$8*10,1)),"")</f>
        <v/>
      </c>
      <c r="N101" s="35" t="str">
        <f>IFERROR(IF(N$7="","",
(
SUMIFS(IF($G$4="作業時間（hh:mm）",中間処理!$G:$G,中間処理!$I:$I),中間処理!$E:$E,N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101,中間処理!$B:$B,"予定",中間処理!$C:$C,"&gt;="&amp;$G$1,中間処理!$C:$C,"&lt;="&amp;$G$2,中間処理!$D:$D,IF($G$3="すべての作業","&lt;&gt;",$G$3)),0)
)
/IF($G$5="10aあたり",N$8*10,1)),"")</f>
        <v/>
      </c>
      <c r="O101" s="35" t="str">
        <f>IFERROR(IF(O$7="","",
(
SUMIFS(IF($G$4="作業時間（hh:mm）",中間処理!$G:$G,中間処理!$I:$I),中間処理!$E:$E,O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101,中間処理!$B:$B,"予定",中間処理!$C:$C,"&gt;="&amp;$G$1,中間処理!$C:$C,"&lt;="&amp;$G$2,中間処理!$D:$D,IF($G$3="すべての作業","&lt;&gt;",$G$3)),0)
)
/IF($G$5="10aあたり",O$8*10,1)),"")</f>
        <v/>
      </c>
      <c r="P101" s="35" t="str">
        <f>IFERROR(IF(P$7="","",
(
SUMIFS(IF($G$4="作業時間（hh:mm）",中間処理!$G:$G,中間処理!$I:$I),中間処理!$E:$E,P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101,中間処理!$B:$B,"予定",中間処理!$C:$C,"&gt;="&amp;$G$1,中間処理!$C:$C,"&lt;="&amp;$G$2,中間処理!$D:$D,IF($G$3="すべての作業","&lt;&gt;",$G$3)),0)
)
/IF($G$5="10aあたり",P$8*10,1)),"")</f>
        <v/>
      </c>
      <c r="Q101" s="35" t="str">
        <f>IFERROR(IF(Q$7="","",
(
SUMIFS(IF($G$4="作業時間（hh:mm）",中間処理!$G:$G,中間処理!$I:$I),中間処理!$E:$E,Q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101,中間処理!$B:$B,"予定",中間処理!$C:$C,"&gt;="&amp;$G$1,中間処理!$C:$C,"&lt;="&amp;$G$2,中間処理!$D:$D,IF($G$3="すべての作業","&lt;&gt;",$G$3)),0)
)
/IF($G$5="10aあたり",Q$8*10,1)),"")</f>
        <v/>
      </c>
      <c r="R101" s="35" t="str">
        <f>IFERROR(IF(R$7="","",
(
SUMIFS(IF($G$4="作業時間（hh:mm）",中間処理!$G:$G,中間処理!$I:$I),中間処理!$E:$E,R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101,中間処理!$B:$B,"予定",中間処理!$C:$C,"&gt;="&amp;$G$1,中間処理!$C:$C,"&lt;="&amp;$G$2,中間処理!$D:$D,IF($G$3="すべての作業","&lt;&gt;",$G$3)),0)
)
/IF($G$5="10aあたり",R$8*10,1)),"")</f>
        <v/>
      </c>
      <c r="S101" s="35" t="str">
        <f>IFERROR(IF(S$7="","",
(
SUMIFS(IF($G$4="作業時間（hh:mm）",中間処理!$G:$G,中間処理!$I:$I),中間処理!$E:$E,S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101,中間処理!$B:$B,"予定",中間処理!$C:$C,"&gt;="&amp;$G$1,中間処理!$C:$C,"&lt;="&amp;$G$2,中間処理!$D:$D,IF($G$3="すべての作業","&lt;&gt;",$G$3)),0)
)
/IF($G$5="10aあたり",S$8*10,1)),"")</f>
        <v/>
      </c>
      <c r="T101" s="35" t="str">
        <f>IFERROR(IF(T$7="","",
(
SUMIFS(IF($G$4="作業時間（hh:mm）",中間処理!$G:$G,中間処理!$I:$I),中間処理!$E:$E,T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101,中間処理!$B:$B,"予定",中間処理!$C:$C,"&gt;="&amp;$G$1,中間処理!$C:$C,"&lt;="&amp;$G$2,中間処理!$D:$D,IF($G$3="すべての作業","&lt;&gt;",$G$3)),0)
)
/IF($G$5="10aあたり",T$8*10,1)),"")</f>
        <v/>
      </c>
      <c r="U101" s="35" t="str">
        <f>IFERROR(IF(U$7="","",
(
SUMIFS(IF($G$4="作業時間（hh:mm）",中間処理!$G:$G,中間処理!$I:$I),中間処理!$E:$E,U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101,中間処理!$B:$B,"予定",中間処理!$C:$C,"&gt;="&amp;$G$1,中間処理!$C:$C,"&lt;="&amp;$G$2,中間処理!$D:$D,IF($G$3="すべての作業","&lt;&gt;",$G$3)),0)
)
/IF($G$5="10aあたり",U$8*10,1)),"")</f>
        <v/>
      </c>
      <c r="V101" s="35" t="str">
        <f>IFERROR(IF(V$7="","",
(
SUMIFS(IF($G$4="作業時間（hh:mm）",中間処理!$G:$G,中間処理!$I:$I),中間処理!$E:$E,V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101,中間処理!$B:$B,"予定",中間処理!$C:$C,"&gt;="&amp;$G$1,中間処理!$C:$C,"&lt;="&amp;$G$2,中間処理!$D:$D,IF($G$3="すべての作業","&lt;&gt;",$G$3)),0)
)
/IF($G$5="10aあたり",V$8*10,1)),"")</f>
        <v/>
      </c>
      <c r="W101" s="35" t="str">
        <f>IFERROR(IF(W$7="","",
(
SUMIFS(IF($G$4="作業時間（hh:mm）",中間処理!$G:$G,中間処理!$I:$I),中間処理!$E:$E,W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101,中間処理!$B:$B,"予定",中間処理!$C:$C,"&gt;="&amp;$G$1,中間処理!$C:$C,"&lt;="&amp;$G$2,中間処理!$D:$D,IF($G$3="すべての作業","&lt;&gt;",$G$3)),0)
)
/IF($G$5="10aあたり",W$8*10,1)),"")</f>
        <v/>
      </c>
      <c r="X101" s="35" t="str">
        <f>IFERROR(IF(X$7="","",
(
SUMIFS(IF($G$4="作業時間（hh:mm）",中間処理!$G:$G,中間処理!$I:$I),中間処理!$E:$E,X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101,中間処理!$B:$B,"予定",中間処理!$C:$C,"&gt;="&amp;$G$1,中間処理!$C:$C,"&lt;="&amp;$G$2,中間処理!$D:$D,IF($G$3="すべての作業","&lt;&gt;",$G$3)),0)
)
/IF($G$5="10aあたり",X$8*10,1)),"")</f>
        <v/>
      </c>
      <c r="Y101" s="35" t="str">
        <f>IFERROR(IF(Y$7="","",
(
SUMIFS(IF($G$4="作業時間（hh:mm）",中間処理!$G:$G,中間処理!$I:$I),中間処理!$E:$E,Y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101,中間処理!$B:$B,"予定",中間処理!$C:$C,"&gt;="&amp;$G$1,中間処理!$C:$C,"&lt;="&amp;$G$2,中間処理!$D:$D,IF($G$3="すべての作業","&lt;&gt;",$G$3)),0)
)
/IF($G$5="10aあたり",Y$8*10,1)),"")</f>
        <v/>
      </c>
      <c r="Z101" s="35" t="str">
        <f>IFERROR(IF(Z$7="","",
(
SUMIFS(IF($G$4="作業時間（hh:mm）",中間処理!$G:$G,中間処理!$I:$I),中間処理!$E:$E,Z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101,中間処理!$B:$B,"予定",中間処理!$C:$C,"&gt;="&amp;$G$1,中間処理!$C:$C,"&lt;="&amp;$G$2,中間処理!$D:$D,IF($G$3="すべての作業","&lt;&gt;",$G$3)),0)
)
/IF($G$5="10aあたり",Z$8*10,1)),"")</f>
        <v/>
      </c>
      <c r="AA101" s="35" t="str">
        <f>IFERROR(IF(AA$7="","",
(
SUMIFS(IF($G$4="作業時間（hh:mm）",中間処理!$G:$G,中間処理!$I:$I),中間処理!$E:$E,AA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101,中間処理!$B:$B,"予定",中間処理!$C:$C,"&gt;="&amp;$G$1,中間処理!$C:$C,"&lt;="&amp;$G$2,中間処理!$D:$D,IF($G$3="すべての作業","&lt;&gt;",$G$3)),0)
)
/IF($G$5="10aあたり",AA$8*10,1)),"")</f>
        <v/>
      </c>
      <c r="AB101" s="35" t="str">
        <f>IFERROR(IF(AB$7="","",
(
SUMIFS(IF($G$4="作業時間（hh:mm）",中間処理!$G:$G,中間処理!$I:$I),中間処理!$E:$E,AB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101,中間処理!$B:$B,"予定",中間処理!$C:$C,"&gt;="&amp;$G$1,中間処理!$C:$C,"&lt;="&amp;$G$2,中間処理!$D:$D,IF($G$3="すべての作業","&lt;&gt;",$G$3)),0)
)
/IF($G$5="10aあたり",AB$8*10,1)),"")</f>
        <v/>
      </c>
      <c r="AC101" s="35" t="str">
        <f>IFERROR(IF(AC$7="","",
(
SUMIFS(IF($G$4="作業時間（hh:mm）",中間処理!$G:$G,中間処理!$I:$I),中間処理!$E:$E,AC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101,中間処理!$B:$B,"予定",中間処理!$C:$C,"&gt;="&amp;$G$1,中間処理!$C:$C,"&lt;="&amp;$G$2,中間処理!$D:$D,IF($G$3="すべての作業","&lt;&gt;",$G$3)),0)
)
/IF($G$5="10aあたり",AC$8*10,1)),"")</f>
        <v/>
      </c>
      <c r="AD101" s="35" t="str">
        <f>IFERROR(IF(AD$7="","",
(
SUMIFS(IF($G$4="作業時間（hh:mm）",中間処理!$G:$G,中間処理!$I:$I),中間処理!$E:$E,AD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101,中間処理!$B:$B,"予定",中間処理!$C:$C,"&gt;="&amp;$G$1,中間処理!$C:$C,"&lt;="&amp;$G$2,中間処理!$D:$D,IF($G$3="すべての作業","&lt;&gt;",$G$3)),0)
)
/IF($G$5="10aあたり",AD$8*10,1)),"")</f>
        <v/>
      </c>
      <c r="AE101" s="35" t="str">
        <f>IFERROR(IF(AE$7="","",
(
SUMIFS(IF($G$4="作業時間（hh:mm）",中間処理!$G:$G,中間処理!$I:$I),中間処理!$E:$E,AE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101,中間処理!$B:$B,"予定",中間処理!$C:$C,"&gt;="&amp;$G$1,中間処理!$C:$C,"&lt;="&amp;$G$2,中間処理!$D:$D,IF($G$3="すべての作業","&lt;&gt;",$G$3)),0)
)
/IF($G$5="10aあたり",AE$8*10,1)),"")</f>
        <v/>
      </c>
      <c r="AF101" s="35" t="str">
        <f>IFERROR(IF(AF$7="","",
(
SUMIFS(IF($G$4="作業時間（hh:mm）",中間処理!$G:$G,中間処理!$I:$I),中間処理!$E:$E,AF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101,中間処理!$B:$B,"予定",中間処理!$C:$C,"&gt;="&amp;$G$1,中間処理!$C:$C,"&lt;="&amp;$G$2,中間処理!$D:$D,IF($G$3="すべての作業","&lt;&gt;",$G$3)),0)
)
/IF($G$5="10aあたり",AF$8*10,1)),"")</f>
        <v/>
      </c>
      <c r="AG101" s="35" t="str">
        <f>IFERROR(IF(AG$7="","",
(
SUMIFS(IF($G$4="作業時間（hh:mm）",中間処理!$G:$G,中間処理!$I:$I),中間処理!$E:$E,AG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101,中間処理!$B:$B,"予定",中間処理!$C:$C,"&gt;="&amp;$G$1,中間処理!$C:$C,"&lt;="&amp;$G$2,中間処理!$D:$D,IF($G$3="すべての作業","&lt;&gt;",$G$3)),0)
)
/IF($G$5="10aあたり",AG$8*10,1)),"")</f>
        <v/>
      </c>
      <c r="AH101" s="35" t="str">
        <f>IFERROR(IF(AH$7="","",
(
SUMIFS(IF($G$4="作業時間（hh:mm）",中間処理!$G:$G,中間処理!$I:$I),中間処理!$E:$E,AH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101,中間処理!$B:$B,"予定",中間処理!$C:$C,"&gt;="&amp;$G$1,中間処理!$C:$C,"&lt;="&amp;$G$2,中間処理!$D:$D,IF($G$3="すべての作業","&lt;&gt;",$G$3)),0)
)
/IF($G$5="10aあたり",AH$8*10,1)),"")</f>
        <v/>
      </c>
      <c r="AI101" s="35" t="str">
        <f>IFERROR(IF(AI$7="","",
(
SUMIFS(IF($G$4="作業時間（hh:mm）",中間処理!$G:$G,中間処理!$I:$I),中間処理!$E:$E,AI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101,中間処理!$B:$B,"予定",中間処理!$C:$C,"&gt;="&amp;$G$1,中間処理!$C:$C,"&lt;="&amp;$G$2,中間処理!$D:$D,IF($G$3="すべての作業","&lt;&gt;",$G$3)),0)
)
/IF($G$5="10aあたり",AI$8*10,1)),"")</f>
        <v/>
      </c>
      <c r="AJ101" s="35" t="str">
        <f>IFERROR(IF(AJ$7="","",
(
SUMIFS(IF($G$4="作業時間（hh:mm）",中間処理!$G:$G,中間処理!$I:$I),中間処理!$E:$E,AJ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101,中間処理!$B:$B,"予定",中間処理!$C:$C,"&gt;="&amp;$G$1,中間処理!$C:$C,"&lt;="&amp;$G$2,中間処理!$D:$D,IF($G$3="すべての作業","&lt;&gt;",$G$3)),0)
)
/IF($G$5="10aあたり",AJ$8*10,1)),"")</f>
        <v/>
      </c>
      <c r="AK101" s="35" t="str">
        <f>IFERROR(IF(AK$7="","",
(
SUMIFS(IF($G$4="作業時間（hh:mm）",中間処理!$G:$G,中間処理!$I:$I),中間処理!$E:$E,AK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101,中間処理!$B:$B,"予定",中間処理!$C:$C,"&gt;="&amp;$G$1,中間処理!$C:$C,"&lt;="&amp;$G$2,中間処理!$D:$D,IF($G$3="すべての作業","&lt;&gt;",$G$3)),0)
)
/IF($G$5="10aあたり",AK$8*10,1)),"")</f>
        <v/>
      </c>
      <c r="AL101" s="35" t="str">
        <f>IFERROR(IF(AL$7="","",
(
SUMIFS(IF($G$4="作業時間（hh:mm）",中間処理!$G:$G,中間処理!$I:$I),中間処理!$E:$E,AL$7,中間処理!$F:$F,$F101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101,中間処理!$B:$B,"予定",中間処理!$C:$C,"&gt;="&amp;$G$1,中間処理!$C:$C,"&lt;="&amp;$G$2,中間処理!$D:$D,IF($G$3="すべての作業","&lt;&gt;",$G$3)),0)
)
/IF($G$5="10aあたり",AL$8*10,1)),"")</f>
        <v/>
      </c>
    </row>
    <row r="102" spans="7:38">
      <c r="G102" s="13"/>
      <c r="H102" s="22" t="str">
        <f>IF(G102="","",
IF(G$4="作業時間（hh:mm）",SUM(I102:AL102),
IF(
COUNTIFS(単価情報!C:C,F102,単価情報!B:B,"作業者",単価情報!K:K,"&gt;="&amp;G$1,単価情報!J:J,"&lt;="&amp;G$2)
+COUNTIFS(単価情報!C:C,F102,単価情報!B:B,"作業者",単価情報!K:K,"",単価情報!J:J,"&lt;="&amp;G$2)=0,
"単価設定なし",SUM(I102:AL102))))</f>
        <v/>
      </c>
      <c r="I102" s="34" t="str">
        <f>IFERROR(IF(I$7="","",
(
SUMIFS(IF($G$4="作業時間（hh:mm）",中間処理!$G:$G,中間処理!$I:$I),中間処理!$E:$E,I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102,中間処理!$B:$B,"予定",中間処理!$C:$C,"&gt;="&amp;$G$1,中間処理!$C:$C,"&lt;="&amp;$G$2,中間処理!$D:$D,IF($G$3="すべての作業","&lt;&gt;",$G$3)),0)
)
/IF($G$5="10aあたり",I$8*10,1)),"")</f>
        <v/>
      </c>
      <c r="J102" s="35" t="str">
        <f>IFERROR(IF(J$7="","",
(
SUMIFS(IF($G$4="作業時間（hh:mm）",中間処理!$G:$G,中間処理!$I:$I),中間処理!$E:$E,J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102,中間処理!$B:$B,"予定",中間処理!$C:$C,"&gt;="&amp;$G$1,中間処理!$C:$C,"&lt;="&amp;$G$2,中間処理!$D:$D,IF($G$3="すべての作業","&lt;&gt;",$G$3)),0)
)
/IF($G$5="10aあたり",J$8*10,1)),"")</f>
        <v/>
      </c>
      <c r="K102" s="35" t="str">
        <f>IFERROR(IF(K$7="","",
(
SUMIFS(IF($G$4="作業時間（hh:mm）",中間処理!$G:$G,中間処理!$I:$I),中間処理!$E:$E,K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102,中間処理!$B:$B,"予定",中間処理!$C:$C,"&gt;="&amp;$G$1,中間処理!$C:$C,"&lt;="&amp;$G$2,中間処理!$D:$D,IF($G$3="すべての作業","&lt;&gt;",$G$3)),0)
)
/IF($G$5="10aあたり",K$8*10,1)),"")</f>
        <v/>
      </c>
      <c r="L102" s="35" t="str">
        <f>IFERROR(IF(L$7="","",
(
SUMIFS(IF($G$4="作業時間（hh:mm）",中間処理!$G:$G,中間処理!$I:$I),中間処理!$E:$E,L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102,中間処理!$B:$B,"予定",中間処理!$C:$C,"&gt;="&amp;$G$1,中間処理!$C:$C,"&lt;="&amp;$G$2,中間処理!$D:$D,IF($G$3="すべての作業","&lt;&gt;",$G$3)),0)
)
/IF($G$5="10aあたり",L$8*10,1)),"")</f>
        <v/>
      </c>
      <c r="M102" s="35" t="str">
        <f>IFERROR(IF(M$7="","",
(
SUMIFS(IF($G$4="作業時間（hh:mm）",中間処理!$G:$G,中間処理!$I:$I),中間処理!$E:$E,M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102,中間処理!$B:$B,"予定",中間処理!$C:$C,"&gt;="&amp;$G$1,中間処理!$C:$C,"&lt;="&amp;$G$2,中間処理!$D:$D,IF($G$3="すべての作業","&lt;&gt;",$G$3)),0)
)
/IF($G$5="10aあたり",M$8*10,1)),"")</f>
        <v/>
      </c>
      <c r="N102" s="35" t="str">
        <f>IFERROR(IF(N$7="","",
(
SUMIFS(IF($G$4="作業時間（hh:mm）",中間処理!$G:$G,中間処理!$I:$I),中間処理!$E:$E,N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102,中間処理!$B:$B,"予定",中間処理!$C:$C,"&gt;="&amp;$G$1,中間処理!$C:$C,"&lt;="&amp;$G$2,中間処理!$D:$D,IF($G$3="すべての作業","&lt;&gt;",$G$3)),0)
)
/IF($G$5="10aあたり",N$8*10,1)),"")</f>
        <v/>
      </c>
      <c r="O102" s="35" t="str">
        <f>IFERROR(IF(O$7="","",
(
SUMIFS(IF($G$4="作業時間（hh:mm）",中間処理!$G:$G,中間処理!$I:$I),中間処理!$E:$E,O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102,中間処理!$B:$B,"予定",中間処理!$C:$C,"&gt;="&amp;$G$1,中間処理!$C:$C,"&lt;="&amp;$G$2,中間処理!$D:$D,IF($G$3="すべての作業","&lt;&gt;",$G$3)),0)
)
/IF($G$5="10aあたり",O$8*10,1)),"")</f>
        <v/>
      </c>
      <c r="P102" s="35" t="str">
        <f>IFERROR(IF(P$7="","",
(
SUMIFS(IF($G$4="作業時間（hh:mm）",中間処理!$G:$G,中間処理!$I:$I),中間処理!$E:$E,P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102,中間処理!$B:$B,"予定",中間処理!$C:$C,"&gt;="&amp;$G$1,中間処理!$C:$C,"&lt;="&amp;$G$2,中間処理!$D:$D,IF($G$3="すべての作業","&lt;&gt;",$G$3)),0)
)
/IF($G$5="10aあたり",P$8*10,1)),"")</f>
        <v/>
      </c>
      <c r="Q102" s="35" t="str">
        <f>IFERROR(IF(Q$7="","",
(
SUMIFS(IF($G$4="作業時間（hh:mm）",中間処理!$G:$G,中間処理!$I:$I),中間処理!$E:$E,Q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102,中間処理!$B:$B,"予定",中間処理!$C:$C,"&gt;="&amp;$G$1,中間処理!$C:$C,"&lt;="&amp;$G$2,中間処理!$D:$D,IF($G$3="すべての作業","&lt;&gt;",$G$3)),0)
)
/IF($G$5="10aあたり",Q$8*10,1)),"")</f>
        <v/>
      </c>
      <c r="R102" s="35" t="str">
        <f>IFERROR(IF(R$7="","",
(
SUMIFS(IF($G$4="作業時間（hh:mm）",中間処理!$G:$G,中間処理!$I:$I),中間処理!$E:$E,R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102,中間処理!$B:$B,"予定",中間処理!$C:$C,"&gt;="&amp;$G$1,中間処理!$C:$C,"&lt;="&amp;$G$2,中間処理!$D:$D,IF($G$3="すべての作業","&lt;&gt;",$G$3)),0)
)
/IF($G$5="10aあたり",R$8*10,1)),"")</f>
        <v/>
      </c>
      <c r="S102" s="35" t="str">
        <f>IFERROR(IF(S$7="","",
(
SUMIFS(IF($G$4="作業時間（hh:mm）",中間処理!$G:$G,中間処理!$I:$I),中間処理!$E:$E,S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102,中間処理!$B:$B,"予定",中間処理!$C:$C,"&gt;="&amp;$G$1,中間処理!$C:$C,"&lt;="&amp;$G$2,中間処理!$D:$D,IF($G$3="すべての作業","&lt;&gt;",$G$3)),0)
)
/IF($G$5="10aあたり",S$8*10,1)),"")</f>
        <v/>
      </c>
      <c r="T102" s="35" t="str">
        <f>IFERROR(IF(T$7="","",
(
SUMIFS(IF($G$4="作業時間（hh:mm）",中間処理!$G:$G,中間処理!$I:$I),中間処理!$E:$E,T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102,中間処理!$B:$B,"予定",中間処理!$C:$C,"&gt;="&amp;$G$1,中間処理!$C:$C,"&lt;="&amp;$G$2,中間処理!$D:$D,IF($G$3="すべての作業","&lt;&gt;",$G$3)),0)
)
/IF($G$5="10aあたり",T$8*10,1)),"")</f>
        <v/>
      </c>
      <c r="U102" s="35" t="str">
        <f>IFERROR(IF(U$7="","",
(
SUMIFS(IF($G$4="作業時間（hh:mm）",中間処理!$G:$G,中間処理!$I:$I),中間処理!$E:$E,U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102,中間処理!$B:$B,"予定",中間処理!$C:$C,"&gt;="&amp;$G$1,中間処理!$C:$C,"&lt;="&amp;$G$2,中間処理!$D:$D,IF($G$3="すべての作業","&lt;&gt;",$G$3)),0)
)
/IF($G$5="10aあたり",U$8*10,1)),"")</f>
        <v/>
      </c>
      <c r="V102" s="35" t="str">
        <f>IFERROR(IF(V$7="","",
(
SUMIFS(IF($G$4="作業時間（hh:mm）",中間処理!$G:$G,中間処理!$I:$I),中間処理!$E:$E,V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102,中間処理!$B:$B,"予定",中間処理!$C:$C,"&gt;="&amp;$G$1,中間処理!$C:$C,"&lt;="&amp;$G$2,中間処理!$D:$D,IF($G$3="すべての作業","&lt;&gt;",$G$3)),0)
)
/IF($G$5="10aあたり",V$8*10,1)),"")</f>
        <v/>
      </c>
      <c r="W102" s="35" t="str">
        <f>IFERROR(IF(W$7="","",
(
SUMIFS(IF($G$4="作業時間（hh:mm）",中間処理!$G:$G,中間処理!$I:$I),中間処理!$E:$E,W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102,中間処理!$B:$B,"予定",中間処理!$C:$C,"&gt;="&amp;$G$1,中間処理!$C:$C,"&lt;="&amp;$G$2,中間処理!$D:$D,IF($G$3="すべての作業","&lt;&gt;",$G$3)),0)
)
/IF($G$5="10aあたり",W$8*10,1)),"")</f>
        <v/>
      </c>
      <c r="X102" s="35" t="str">
        <f>IFERROR(IF(X$7="","",
(
SUMIFS(IF($G$4="作業時間（hh:mm）",中間処理!$G:$G,中間処理!$I:$I),中間処理!$E:$E,X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102,中間処理!$B:$B,"予定",中間処理!$C:$C,"&gt;="&amp;$G$1,中間処理!$C:$C,"&lt;="&amp;$G$2,中間処理!$D:$D,IF($G$3="すべての作業","&lt;&gt;",$G$3)),0)
)
/IF($G$5="10aあたり",X$8*10,1)),"")</f>
        <v/>
      </c>
      <c r="Y102" s="35" t="str">
        <f>IFERROR(IF(Y$7="","",
(
SUMIFS(IF($G$4="作業時間（hh:mm）",中間処理!$G:$G,中間処理!$I:$I),中間処理!$E:$E,Y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102,中間処理!$B:$B,"予定",中間処理!$C:$C,"&gt;="&amp;$G$1,中間処理!$C:$C,"&lt;="&amp;$G$2,中間処理!$D:$D,IF($G$3="すべての作業","&lt;&gt;",$G$3)),0)
)
/IF($G$5="10aあたり",Y$8*10,1)),"")</f>
        <v/>
      </c>
      <c r="Z102" s="35" t="str">
        <f>IFERROR(IF(Z$7="","",
(
SUMIFS(IF($G$4="作業時間（hh:mm）",中間処理!$G:$G,中間処理!$I:$I),中間処理!$E:$E,Z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102,中間処理!$B:$B,"予定",中間処理!$C:$C,"&gt;="&amp;$G$1,中間処理!$C:$C,"&lt;="&amp;$G$2,中間処理!$D:$D,IF($G$3="すべての作業","&lt;&gt;",$G$3)),0)
)
/IF($G$5="10aあたり",Z$8*10,1)),"")</f>
        <v/>
      </c>
      <c r="AA102" s="35" t="str">
        <f>IFERROR(IF(AA$7="","",
(
SUMIFS(IF($G$4="作業時間（hh:mm）",中間処理!$G:$G,中間処理!$I:$I),中間処理!$E:$E,AA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102,中間処理!$B:$B,"予定",中間処理!$C:$C,"&gt;="&amp;$G$1,中間処理!$C:$C,"&lt;="&amp;$G$2,中間処理!$D:$D,IF($G$3="すべての作業","&lt;&gt;",$G$3)),0)
)
/IF($G$5="10aあたり",AA$8*10,1)),"")</f>
        <v/>
      </c>
      <c r="AB102" s="35" t="str">
        <f>IFERROR(IF(AB$7="","",
(
SUMIFS(IF($G$4="作業時間（hh:mm）",中間処理!$G:$G,中間処理!$I:$I),中間処理!$E:$E,AB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102,中間処理!$B:$B,"予定",中間処理!$C:$C,"&gt;="&amp;$G$1,中間処理!$C:$C,"&lt;="&amp;$G$2,中間処理!$D:$D,IF($G$3="すべての作業","&lt;&gt;",$G$3)),0)
)
/IF($G$5="10aあたり",AB$8*10,1)),"")</f>
        <v/>
      </c>
      <c r="AC102" s="35" t="str">
        <f>IFERROR(IF(AC$7="","",
(
SUMIFS(IF($G$4="作業時間（hh:mm）",中間処理!$G:$G,中間処理!$I:$I),中間処理!$E:$E,AC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102,中間処理!$B:$B,"予定",中間処理!$C:$C,"&gt;="&amp;$G$1,中間処理!$C:$C,"&lt;="&amp;$G$2,中間処理!$D:$D,IF($G$3="すべての作業","&lt;&gt;",$G$3)),0)
)
/IF($G$5="10aあたり",AC$8*10,1)),"")</f>
        <v/>
      </c>
      <c r="AD102" s="35" t="str">
        <f>IFERROR(IF(AD$7="","",
(
SUMIFS(IF($G$4="作業時間（hh:mm）",中間処理!$G:$G,中間処理!$I:$I),中間処理!$E:$E,AD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102,中間処理!$B:$B,"予定",中間処理!$C:$C,"&gt;="&amp;$G$1,中間処理!$C:$C,"&lt;="&amp;$G$2,中間処理!$D:$D,IF($G$3="すべての作業","&lt;&gt;",$G$3)),0)
)
/IF($G$5="10aあたり",AD$8*10,1)),"")</f>
        <v/>
      </c>
      <c r="AE102" s="35" t="str">
        <f>IFERROR(IF(AE$7="","",
(
SUMIFS(IF($G$4="作業時間（hh:mm）",中間処理!$G:$G,中間処理!$I:$I),中間処理!$E:$E,AE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102,中間処理!$B:$B,"予定",中間処理!$C:$C,"&gt;="&amp;$G$1,中間処理!$C:$C,"&lt;="&amp;$G$2,中間処理!$D:$D,IF($G$3="すべての作業","&lt;&gt;",$G$3)),0)
)
/IF($G$5="10aあたり",AE$8*10,1)),"")</f>
        <v/>
      </c>
      <c r="AF102" s="35" t="str">
        <f>IFERROR(IF(AF$7="","",
(
SUMIFS(IF($G$4="作業時間（hh:mm）",中間処理!$G:$G,中間処理!$I:$I),中間処理!$E:$E,AF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102,中間処理!$B:$B,"予定",中間処理!$C:$C,"&gt;="&amp;$G$1,中間処理!$C:$C,"&lt;="&amp;$G$2,中間処理!$D:$D,IF($G$3="すべての作業","&lt;&gt;",$G$3)),0)
)
/IF($G$5="10aあたり",AF$8*10,1)),"")</f>
        <v/>
      </c>
      <c r="AG102" s="35" t="str">
        <f>IFERROR(IF(AG$7="","",
(
SUMIFS(IF($G$4="作業時間（hh:mm）",中間処理!$G:$G,中間処理!$I:$I),中間処理!$E:$E,AG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102,中間処理!$B:$B,"予定",中間処理!$C:$C,"&gt;="&amp;$G$1,中間処理!$C:$C,"&lt;="&amp;$G$2,中間処理!$D:$D,IF($G$3="すべての作業","&lt;&gt;",$G$3)),0)
)
/IF($G$5="10aあたり",AG$8*10,1)),"")</f>
        <v/>
      </c>
      <c r="AH102" s="35" t="str">
        <f>IFERROR(IF(AH$7="","",
(
SUMIFS(IF($G$4="作業時間（hh:mm）",中間処理!$G:$G,中間処理!$I:$I),中間処理!$E:$E,AH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102,中間処理!$B:$B,"予定",中間処理!$C:$C,"&gt;="&amp;$G$1,中間処理!$C:$C,"&lt;="&amp;$G$2,中間処理!$D:$D,IF($G$3="すべての作業","&lt;&gt;",$G$3)),0)
)
/IF($G$5="10aあたり",AH$8*10,1)),"")</f>
        <v/>
      </c>
      <c r="AI102" s="35" t="str">
        <f>IFERROR(IF(AI$7="","",
(
SUMIFS(IF($G$4="作業時間（hh:mm）",中間処理!$G:$G,中間処理!$I:$I),中間処理!$E:$E,AI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102,中間処理!$B:$B,"予定",中間処理!$C:$C,"&gt;="&amp;$G$1,中間処理!$C:$C,"&lt;="&amp;$G$2,中間処理!$D:$D,IF($G$3="すべての作業","&lt;&gt;",$G$3)),0)
)
/IF($G$5="10aあたり",AI$8*10,1)),"")</f>
        <v/>
      </c>
      <c r="AJ102" s="35" t="str">
        <f>IFERROR(IF(AJ$7="","",
(
SUMIFS(IF($G$4="作業時間（hh:mm）",中間処理!$G:$G,中間処理!$I:$I),中間処理!$E:$E,AJ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102,中間処理!$B:$B,"予定",中間処理!$C:$C,"&gt;="&amp;$G$1,中間処理!$C:$C,"&lt;="&amp;$G$2,中間処理!$D:$D,IF($G$3="すべての作業","&lt;&gt;",$G$3)),0)
)
/IF($G$5="10aあたり",AJ$8*10,1)),"")</f>
        <v/>
      </c>
      <c r="AK102" s="35" t="str">
        <f>IFERROR(IF(AK$7="","",
(
SUMIFS(IF($G$4="作業時間（hh:mm）",中間処理!$G:$G,中間処理!$I:$I),中間処理!$E:$E,AK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102,中間処理!$B:$B,"予定",中間処理!$C:$C,"&gt;="&amp;$G$1,中間処理!$C:$C,"&lt;="&amp;$G$2,中間処理!$D:$D,IF($G$3="すべての作業","&lt;&gt;",$G$3)),0)
)
/IF($G$5="10aあたり",AK$8*10,1)),"")</f>
        <v/>
      </c>
      <c r="AL102" s="35" t="str">
        <f>IFERROR(IF(AL$7="","",
(
SUMIFS(IF($G$4="作業時間（hh:mm）",中間処理!$G:$G,中間処理!$I:$I),中間処理!$E:$E,AL$7,中間処理!$F:$F,$F102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102,中間処理!$B:$B,"予定",中間処理!$C:$C,"&gt;="&amp;$G$1,中間処理!$C:$C,"&lt;="&amp;$G$2,中間処理!$D:$D,IF($G$3="すべての作業","&lt;&gt;",$G$3)),0)
)
/IF($G$5="10aあたり",AL$8*10,1)),"")</f>
        <v/>
      </c>
    </row>
    <row r="103" spans="7:38">
      <c r="G103" s="13"/>
      <c r="H103" s="22" t="str">
        <f>IF(G103="","",
IF(G$4="作業時間（hh:mm）",SUM(I103:AL103),
IF(
COUNTIFS(単価情報!C:C,F103,単価情報!B:B,"作業者",単価情報!K:K,"&gt;="&amp;G$1,単価情報!J:J,"&lt;="&amp;G$2)
+COUNTIFS(単価情報!C:C,F103,単価情報!B:B,"作業者",単価情報!K:K,"",単価情報!J:J,"&lt;="&amp;G$2)=0,
"単価設定なし",SUM(I103:AL103))))</f>
        <v/>
      </c>
      <c r="I103" s="34" t="str">
        <f>IFERROR(IF(I$7="","",
(
SUMIFS(IF($G$4="作業時間（hh:mm）",中間処理!$G:$G,中間処理!$I:$I),中間処理!$E:$E,I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103,中間処理!$B:$B,"予定",中間処理!$C:$C,"&gt;="&amp;$G$1,中間処理!$C:$C,"&lt;="&amp;$G$2,中間処理!$D:$D,IF($G$3="すべての作業","&lt;&gt;",$G$3)),0)
)
/IF($G$5="10aあたり",I$8*10,1)),"")</f>
        <v/>
      </c>
      <c r="J103" s="35" t="str">
        <f>IFERROR(IF(J$7="","",
(
SUMIFS(IF($G$4="作業時間（hh:mm）",中間処理!$G:$G,中間処理!$I:$I),中間処理!$E:$E,J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103,中間処理!$B:$B,"予定",中間処理!$C:$C,"&gt;="&amp;$G$1,中間処理!$C:$C,"&lt;="&amp;$G$2,中間処理!$D:$D,IF($G$3="すべての作業","&lt;&gt;",$G$3)),0)
)
/IF($G$5="10aあたり",J$8*10,1)),"")</f>
        <v/>
      </c>
      <c r="K103" s="35" t="str">
        <f>IFERROR(IF(K$7="","",
(
SUMIFS(IF($G$4="作業時間（hh:mm）",中間処理!$G:$G,中間処理!$I:$I),中間処理!$E:$E,K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103,中間処理!$B:$B,"予定",中間処理!$C:$C,"&gt;="&amp;$G$1,中間処理!$C:$C,"&lt;="&amp;$G$2,中間処理!$D:$D,IF($G$3="すべての作業","&lt;&gt;",$G$3)),0)
)
/IF($G$5="10aあたり",K$8*10,1)),"")</f>
        <v/>
      </c>
      <c r="L103" s="35" t="str">
        <f>IFERROR(IF(L$7="","",
(
SUMIFS(IF($G$4="作業時間（hh:mm）",中間処理!$G:$G,中間処理!$I:$I),中間処理!$E:$E,L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103,中間処理!$B:$B,"予定",中間処理!$C:$C,"&gt;="&amp;$G$1,中間処理!$C:$C,"&lt;="&amp;$G$2,中間処理!$D:$D,IF($G$3="すべての作業","&lt;&gt;",$G$3)),0)
)
/IF($G$5="10aあたり",L$8*10,1)),"")</f>
        <v/>
      </c>
      <c r="M103" s="35" t="str">
        <f>IFERROR(IF(M$7="","",
(
SUMIFS(IF($G$4="作業時間（hh:mm）",中間処理!$G:$G,中間処理!$I:$I),中間処理!$E:$E,M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103,中間処理!$B:$B,"予定",中間処理!$C:$C,"&gt;="&amp;$G$1,中間処理!$C:$C,"&lt;="&amp;$G$2,中間処理!$D:$D,IF($G$3="すべての作業","&lt;&gt;",$G$3)),0)
)
/IF($G$5="10aあたり",M$8*10,1)),"")</f>
        <v/>
      </c>
      <c r="N103" s="35" t="str">
        <f>IFERROR(IF(N$7="","",
(
SUMIFS(IF($G$4="作業時間（hh:mm）",中間処理!$G:$G,中間処理!$I:$I),中間処理!$E:$E,N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103,中間処理!$B:$B,"予定",中間処理!$C:$C,"&gt;="&amp;$G$1,中間処理!$C:$C,"&lt;="&amp;$G$2,中間処理!$D:$D,IF($G$3="すべての作業","&lt;&gt;",$G$3)),0)
)
/IF($G$5="10aあたり",N$8*10,1)),"")</f>
        <v/>
      </c>
      <c r="O103" s="35" t="str">
        <f>IFERROR(IF(O$7="","",
(
SUMIFS(IF($G$4="作業時間（hh:mm）",中間処理!$G:$G,中間処理!$I:$I),中間処理!$E:$E,O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103,中間処理!$B:$B,"予定",中間処理!$C:$C,"&gt;="&amp;$G$1,中間処理!$C:$C,"&lt;="&amp;$G$2,中間処理!$D:$D,IF($G$3="すべての作業","&lt;&gt;",$G$3)),0)
)
/IF($G$5="10aあたり",O$8*10,1)),"")</f>
        <v/>
      </c>
      <c r="P103" s="35" t="str">
        <f>IFERROR(IF(P$7="","",
(
SUMIFS(IF($G$4="作業時間（hh:mm）",中間処理!$G:$G,中間処理!$I:$I),中間処理!$E:$E,P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103,中間処理!$B:$B,"予定",中間処理!$C:$C,"&gt;="&amp;$G$1,中間処理!$C:$C,"&lt;="&amp;$G$2,中間処理!$D:$D,IF($G$3="すべての作業","&lt;&gt;",$G$3)),0)
)
/IF($G$5="10aあたり",P$8*10,1)),"")</f>
        <v/>
      </c>
      <c r="Q103" s="35" t="str">
        <f>IFERROR(IF(Q$7="","",
(
SUMIFS(IF($G$4="作業時間（hh:mm）",中間処理!$G:$G,中間処理!$I:$I),中間処理!$E:$E,Q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103,中間処理!$B:$B,"予定",中間処理!$C:$C,"&gt;="&amp;$G$1,中間処理!$C:$C,"&lt;="&amp;$G$2,中間処理!$D:$D,IF($G$3="すべての作業","&lt;&gt;",$G$3)),0)
)
/IF($G$5="10aあたり",Q$8*10,1)),"")</f>
        <v/>
      </c>
      <c r="R103" s="35" t="str">
        <f>IFERROR(IF(R$7="","",
(
SUMIFS(IF($G$4="作業時間（hh:mm）",中間処理!$G:$G,中間処理!$I:$I),中間処理!$E:$E,R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103,中間処理!$B:$B,"予定",中間処理!$C:$C,"&gt;="&amp;$G$1,中間処理!$C:$C,"&lt;="&amp;$G$2,中間処理!$D:$D,IF($G$3="すべての作業","&lt;&gt;",$G$3)),0)
)
/IF($G$5="10aあたり",R$8*10,1)),"")</f>
        <v/>
      </c>
      <c r="S103" s="35" t="str">
        <f>IFERROR(IF(S$7="","",
(
SUMIFS(IF($G$4="作業時間（hh:mm）",中間処理!$G:$G,中間処理!$I:$I),中間処理!$E:$E,S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103,中間処理!$B:$B,"予定",中間処理!$C:$C,"&gt;="&amp;$G$1,中間処理!$C:$C,"&lt;="&amp;$G$2,中間処理!$D:$D,IF($G$3="すべての作業","&lt;&gt;",$G$3)),0)
)
/IF($G$5="10aあたり",S$8*10,1)),"")</f>
        <v/>
      </c>
      <c r="T103" s="35" t="str">
        <f>IFERROR(IF(T$7="","",
(
SUMIFS(IF($G$4="作業時間（hh:mm）",中間処理!$G:$G,中間処理!$I:$I),中間処理!$E:$E,T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103,中間処理!$B:$B,"予定",中間処理!$C:$C,"&gt;="&amp;$G$1,中間処理!$C:$C,"&lt;="&amp;$G$2,中間処理!$D:$D,IF($G$3="すべての作業","&lt;&gt;",$G$3)),0)
)
/IF($G$5="10aあたり",T$8*10,1)),"")</f>
        <v/>
      </c>
      <c r="U103" s="35" t="str">
        <f>IFERROR(IF(U$7="","",
(
SUMIFS(IF($G$4="作業時間（hh:mm）",中間処理!$G:$G,中間処理!$I:$I),中間処理!$E:$E,U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103,中間処理!$B:$B,"予定",中間処理!$C:$C,"&gt;="&amp;$G$1,中間処理!$C:$C,"&lt;="&amp;$G$2,中間処理!$D:$D,IF($G$3="すべての作業","&lt;&gt;",$G$3)),0)
)
/IF($G$5="10aあたり",U$8*10,1)),"")</f>
        <v/>
      </c>
      <c r="V103" s="35" t="str">
        <f>IFERROR(IF(V$7="","",
(
SUMIFS(IF($G$4="作業時間（hh:mm）",中間処理!$G:$G,中間処理!$I:$I),中間処理!$E:$E,V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103,中間処理!$B:$B,"予定",中間処理!$C:$C,"&gt;="&amp;$G$1,中間処理!$C:$C,"&lt;="&amp;$G$2,中間処理!$D:$D,IF($G$3="すべての作業","&lt;&gt;",$G$3)),0)
)
/IF($G$5="10aあたり",V$8*10,1)),"")</f>
        <v/>
      </c>
      <c r="W103" s="35" t="str">
        <f>IFERROR(IF(W$7="","",
(
SUMIFS(IF($G$4="作業時間（hh:mm）",中間処理!$G:$G,中間処理!$I:$I),中間処理!$E:$E,W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103,中間処理!$B:$B,"予定",中間処理!$C:$C,"&gt;="&amp;$G$1,中間処理!$C:$C,"&lt;="&amp;$G$2,中間処理!$D:$D,IF($G$3="すべての作業","&lt;&gt;",$G$3)),0)
)
/IF($G$5="10aあたり",W$8*10,1)),"")</f>
        <v/>
      </c>
      <c r="X103" s="35" t="str">
        <f>IFERROR(IF(X$7="","",
(
SUMIFS(IF($G$4="作業時間（hh:mm）",中間処理!$G:$G,中間処理!$I:$I),中間処理!$E:$E,X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103,中間処理!$B:$B,"予定",中間処理!$C:$C,"&gt;="&amp;$G$1,中間処理!$C:$C,"&lt;="&amp;$G$2,中間処理!$D:$D,IF($G$3="すべての作業","&lt;&gt;",$G$3)),0)
)
/IF($G$5="10aあたり",X$8*10,1)),"")</f>
        <v/>
      </c>
      <c r="Y103" s="35" t="str">
        <f>IFERROR(IF(Y$7="","",
(
SUMIFS(IF($G$4="作業時間（hh:mm）",中間処理!$G:$G,中間処理!$I:$I),中間処理!$E:$E,Y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103,中間処理!$B:$B,"予定",中間処理!$C:$C,"&gt;="&amp;$G$1,中間処理!$C:$C,"&lt;="&amp;$G$2,中間処理!$D:$D,IF($G$3="すべての作業","&lt;&gt;",$G$3)),0)
)
/IF($G$5="10aあたり",Y$8*10,1)),"")</f>
        <v/>
      </c>
      <c r="Z103" s="35" t="str">
        <f>IFERROR(IF(Z$7="","",
(
SUMIFS(IF($G$4="作業時間（hh:mm）",中間処理!$G:$G,中間処理!$I:$I),中間処理!$E:$E,Z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103,中間処理!$B:$B,"予定",中間処理!$C:$C,"&gt;="&amp;$G$1,中間処理!$C:$C,"&lt;="&amp;$G$2,中間処理!$D:$D,IF($G$3="すべての作業","&lt;&gt;",$G$3)),0)
)
/IF($G$5="10aあたり",Z$8*10,1)),"")</f>
        <v/>
      </c>
      <c r="AA103" s="35" t="str">
        <f>IFERROR(IF(AA$7="","",
(
SUMIFS(IF($G$4="作業時間（hh:mm）",中間処理!$G:$G,中間処理!$I:$I),中間処理!$E:$E,AA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103,中間処理!$B:$B,"予定",中間処理!$C:$C,"&gt;="&amp;$G$1,中間処理!$C:$C,"&lt;="&amp;$G$2,中間処理!$D:$D,IF($G$3="すべての作業","&lt;&gt;",$G$3)),0)
)
/IF($G$5="10aあたり",AA$8*10,1)),"")</f>
        <v/>
      </c>
      <c r="AB103" s="35" t="str">
        <f>IFERROR(IF(AB$7="","",
(
SUMIFS(IF($G$4="作業時間（hh:mm）",中間処理!$G:$G,中間処理!$I:$I),中間処理!$E:$E,AB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103,中間処理!$B:$B,"予定",中間処理!$C:$C,"&gt;="&amp;$G$1,中間処理!$C:$C,"&lt;="&amp;$G$2,中間処理!$D:$D,IF($G$3="すべての作業","&lt;&gt;",$G$3)),0)
)
/IF($G$5="10aあたり",AB$8*10,1)),"")</f>
        <v/>
      </c>
      <c r="AC103" s="35" t="str">
        <f>IFERROR(IF(AC$7="","",
(
SUMIFS(IF($G$4="作業時間（hh:mm）",中間処理!$G:$G,中間処理!$I:$I),中間処理!$E:$E,AC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103,中間処理!$B:$B,"予定",中間処理!$C:$C,"&gt;="&amp;$G$1,中間処理!$C:$C,"&lt;="&amp;$G$2,中間処理!$D:$D,IF($G$3="すべての作業","&lt;&gt;",$G$3)),0)
)
/IF($G$5="10aあたり",AC$8*10,1)),"")</f>
        <v/>
      </c>
      <c r="AD103" s="35" t="str">
        <f>IFERROR(IF(AD$7="","",
(
SUMIFS(IF($G$4="作業時間（hh:mm）",中間処理!$G:$G,中間処理!$I:$I),中間処理!$E:$E,AD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103,中間処理!$B:$B,"予定",中間処理!$C:$C,"&gt;="&amp;$G$1,中間処理!$C:$C,"&lt;="&amp;$G$2,中間処理!$D:$D,IF($G$3="すべての作業","&lt;&gt;",$G$3)),0)
)
/IF($G$5="10aあたり",AD$8*10,1)),"")</f>
        <v/>
      </c>
      <c r="AE103" s="35" t="str">
        <f>IFERROR(IF(AE$7="","",
(
SUMIFS(IF($G$4="作業時間（hh:mm）",中間処理!$G:$G,中間処理!$I:$I),中間処理!$E:$E,AE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103,中間処理!$B:$B,"予定",中間処理!$C:$C,"&gt;="&amp;$G$1,中間処理!$C:$C,"&lt;="&amp;$G$2,中間処理!$D:$D,IF($G$3="すべての作業","&lt;&gt;",$G$3)),0)
)
/IF($G$5="10aあたり",AE$8*10,1)),"")</f>
        <v/>
      </c>
      <c r="AF103" s="35" t="str">
        <f>IFERROR(IF(AF$7="","",
(
SUMIFS(IF($G$4="作業時間（hh:mm）",中間処理!$G:$G,中間処理!$I:$I),中間処理!$E:$E,AF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103,中間処理!$B:$B,"予定",中間処理!$C:$C,"&gt;="&amp;$G$1,中間処理!$C:$C,"&lt;="&amp;$G$2,中間処理!$D:$D,IF($G$3="すべての作業","&lt;&gt;",$G$3)),0)
)
/IF($G$5="10aあたり",AF$8*10,1)),"")</f>
        <v/>
      </c>
      <c r="AG103" s="35" t="str">
        <f>IFERROR(IF(AG$7="","",
(
SUMIFS(IF($G$4="作業時間（hh:mm）",中間処理!$G:$G,中間処理!$I:$I),中間処理!$E:$E,AG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103,中間処理!$B:$B,"予定",中間処理!$C:$C,"&gt;="&amp;$G$1,中間処理!$C:$C,"&lt;="&amp;$G$2,中間処理!$D:$D,IF($G$3="すべての作業","&lt;&gt;",$G$3)),0)
)
/IF($G$5="10aあたり",AG$8*10,1)),"")</f>
        <v/>
      </c>
      <c r="AH103" s="35" t="str">
        <f>IFERROR(IF(AH$7="","",
(
SUMIFS(IF($G$4="作業時間（hh:mm）",中間処理!$G:$G,中間処理!$I:$I),中間処理!$E:$E,AH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103,中間処理!$B:$B,"予定",中間処理!$C:$C,"&gt;="&amp;$G$1,中間処理!$C:$C,"&lt;="&amp;$G$2,中間処理!$D:$D,IF($G$3="すべての作業","&lt;&gt;",$G$3)),0)
)
/IF($G$5="10aあたり",AH$8*10,1)),"")</f>
        <v/>
      </c>
      <c r="AI103" s="35" t="str">
        <f>IFERROR(IF(AI$7="","",
(
SUMIFS(IF($G$4="作業時間（hh:mm）",中間処理!$G:$G,中間処理!$I:$I),中間処理!$E:$E,AI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103,中間処理!$B:$B,"予定",中間処理!$C:$C,"&gt;="&amp;$G$1,中間処理!$C:$C,"&lt;="&amp;$G$2,中間処理!$D:$D,IF($G$3="すべての作業","&lt;&gt;",$G$3)),0)
)
/IF($G$5="10aあたり",AI$8*10,1)),"")</f>
        <v/>
      </c>
      <c r="AJ103" s="35" t="str">
        <f>IFERROR(IF(AJ$7="","",
(
SUMIFS(IF($G$4="作業時間（hh:mm）",中間処理!$G:$G,中間処理!$I:$I),中間処理!$E:$E,AJ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103,中間処理!$B:$B,"予定",中間処理!$C:$C,"&gt;="&amp;$G$1,中間処理!$C:$C,"&lt;="&amp;$G$2,中間処理!$D:$D,IF($G$3="すべての作業","&lt;&gt;",$G$3)),0)
)
/IF($G$5="10aあたり",AJ$8*10,1)),"")</f>
        <v/>
      </c>
      <c r="AK103" s="35" t="str">
        <f>IFERROR(IF(AK$7="","",
(
SUMIFS(IF($G$4="作業時間（hh:mm）",中間処理!$G:$G,中間処理!$I:$I),中間処理!$E:$E,AK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103,中間処理!$B:$B,"予定",中間処理!$C:$C,"&gt;="&amp;$G$1,中間処理!$C:$C,"&lt;="&amp;$G$2,中間処理!$D:$D,IF($G$3="すべての作業","&lt;&gt;",$G$3)),0)
)
/IF($G$5="10aあたり",AK$8*10,1)),"")</f>
        <v/>
      </c>
      <c r="AL103" s="35" t="str">
        <f>IFERROR(IF(AL$7="","",
(
SUMIFS(IF($G$4="作業時間（hh:mm）",中間処理!$G:$G,中間処理!$I:$I),中間処理!$E:$E,AL$7,中間処理!$F:$F,$F103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103,中間処理!$B:$B,"予定",中間処理!$C:$C,"&gt;="&amp;$G$1,中間処理!$C:$C,"&lt;="&amp;$G$2,中間処理!$D:$D,IF($G$3="すべての作業","&lt;&gt;",$G$3)),0)
)
/IF($G$5="10aあたり",AL$8*10,1)),"")</f>
        <v/>
      </c>
    </row>
    <row r="104" spans="7:38">
      <c r="G104" s="13"/>
      <c r="H104" s="22" t="str">
        <f>IF(G104="","",
IF(G$4="作業時間（hh:mm）",SUM(I104:AL104),
IF(
COUNTIFS(単価情報!C:C,F104,単価情報!B:B,"作業者",単価情報!K:K,"&gt;="&amp;G$1,単価情報!J:J,"&lt;="&amp;G$2)
+COUNTIFS(単価情報!C:C,F104,単価情報!B:B,"作業者",単価情報!K:K,"",単価情報!J:J,"&lt;="&amp;G$2)=0,
"単価設定なし",SUM(I104:AL104))))</f>
        <v/>
      </c>
      <c r="I104" s="34" t="str">
        <f>IFERROR(IF(I$7="","",
(
SUMIFS(IF($G$4="作業時間（hh:mm）",中間処理!$G:$G,中間処理!$I:$I),中間処理!$E:$E,I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104,中間処理!$B:$B,"予定",中間処理!$C:$C,"&gt;="&amp;$G$1,中間処理!$C:$C,"&lt;="&amp;$G$2,中間処理!$D:$D,IF($G$3="すべての作業","&lt;&gt;",$G$3)),0)
)
/IF($G$5="10aあたり",I$8*10,1)),"")</f>
        <v/>
      </c>
      <c r="J104" s="35" t="str">
        <f>IFERROR(IF(J$7="","",
(
SUMIFS(IF($G$4="作業時間（hh:mm）",中間処理!$G:$G,中間処理!$I:$I),中間処理!$E:$E,J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104,中間処理!$B:$B,"予定",中間処理!$C:$C,"&gt;="&amp;$G$1,中間処理!$C:$C,"&lt;="&amp;$G$2,中間処理!$D:$D,IF($G$3="すべての作業","&lt;&gt;",$G$3)),0)
)
/IF($G$5="10aあたり",J$8*10,1)),"")</f>
        <v/>
      </c>
      <c r="K104" s="35" t="str">
        <f>IFERROR(IF(K$7="","",
(
SUMIFS(IF($G$4="作業時間（hh:mm）",中間処理!$G:$G,中間処理!$I:$I),中間処理!$E:$E,K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104,中間処理!$B:$B,"予定",中間処理!$C:$C,"&gt;="&amp;$G$1,中間処理!$C:$C,"&lt;="&amp;$G$2,中間処理!$D:$D,IF($G$3="すべての作業","&lt;&gt;",$G$3)),0)
)
/IF($G$5="10aあたり",K$8*10,1)),"")</f>
        <v/>
      </c>
      <c r="L104" s="35" t="str">
        <f>IFERROR(IF(L$7="","",
(
SUMIFS(IF($G$4="作業時間（hh:mm）",中間処理!$G:$G,中間処理!$I:$I),中間処理!$E:$E,L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104,中間処理!$B:$B,"予定",中間処理!$C:$C,"&gt;="&amp;$G$1,中間処理!$C:$C,"&lt;="&amp;$G$2,中間処理!$D:$D,IF($G$3="すべての作業","&lt;&gt;",$G$3)),0)
)
/IF($G$5="10aあたり",L$8*10,1)),"")</f>
        <v/>
      </c>
      <c r="M104" s="35" t="str">
        <f>IFERROR(IF(M$7="","",
(
SUMIFS(IF($G$4="作業時間（hh:mm）",中間処理!$G:$G,中間処理!$I:$I),中間処理!$E:$E,M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104,中間処理!$B:$B,"予定",中間処理!$C:$C,"&gt;="&amp;$G$1,中間処理!$C:$C,"&lt;="&amp;$G$2,中間処理!$D:$D,IF($G$3="すべての作業","&lt;&gt;",$G$3)),0)
)
/IF($G$5="10aあたり",M$8*10,1)),"")</f>
        <v/>
      </c>
      <c r="N104" s="35" t="str">
        <f>IFERROR(IF(N$7="","",
(
SUMIFS(IF($G$4="作業時間（hh:mm）",中間処理!$G:$G,中間処理!$I:$I),中間処理!$E:$E,N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104,中間処理!$B:$B,"予定",中間処理!$C:$C,"&gt;="&amp;$G$1,中間処理!$C:$C,"&lt;="&amp;$G$2,中間処理!$D:$D,IF($G$3="すべての作業","&lt;&gt;",$G$3)),0)
)
/IF($G$5="10aあたり",N$8*10,1)),"")</f>
        <v/>
      </c>
      <c r="O104" s="35" t="str">
        <f>IFERROR(IF(O$7="","",
(
SUMIFS(IF($G$4="作業時間（hh:mm）",中間処理!$G:$G,中間処理!$I:$I),中間処理!$E:$E,O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104,中間処理!$B:$B,"予定",中間処理!$C:$C,"&gt;="&amp;$G$1,中間処理!$C:$C,"&lt;="&amp;$G$2,中間処理!$D:$D,IF($G$3="すべての作業","&lt;&gt;",$G$3)),0)
)
/IF($G$5="10aあたり",O$8*10,1)),"")</f>
        <v/>
      </c>
      <c r="P104" s="35" t="str">
        <f>IFERROR(IF(P$7="","",
(
SUMIFS(IF($G$4="作業時間（hh:mm）",中間処理!$G:$G,中間処理!$I:$I),中間処理!$E:$E,P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104,中間処理!$B:$B,"予定",中間処理!$C:$C,"&gt;="&amp;$G$1,中間処理!$C:$C,"&lt;="&amp;$G$2,中間処理!$D:$D,IF($G$3="すべての作業","&lt;&gt;",$G$3)),0)
)
/IF($G$5="10aあたり",P$8*10,1)),"")</f>
        <v/>
      </c>
      <c r="Q104" s="35" t="str">
        <f>IFERROR(IF(Q$7="","",
(
SUMIFS(IF($G$4="作業時間（hh:mm）",中間処理!$G:$G,中間処理!$I:$I),中間処理!$E:$E,Q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104,中間処理!$B:$B,"予定",中間処理!$C:$C,"&gt;="&amp;$G$1,中間処理!$C:$C,"&lt;="&amp;$G$2,中間処理!$D:$D,IF($G$3="すべての作業","&lt;&gt;",$G$3)),0)
)
/IF($G$5="10aあたり",Q$8*10,1)),"")</f>
        <v/>
      </c>
      <c r="R104" s="35" t="str">
        <f>IFERROR(IF(R$7="","",
(
SUMIFS(IF($G$4="作業時間（hh:mm）",中間処理!$G:$G,中間処理!$I:$I),中間処理!$E:$E,R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104,中間処理!$B:$B,"予定",中間処理!$C:$C,"&gt;="&amp;$G$1,中間処理!$C:$C,"&lt;="&amp;$G$2,中間処理!$D:$D,IF($G$3="すべての作業","&lt;&gt;",$G$3)),0)
)
/IF($G$5="10aあたり",R$8*10,1)),"")</f>
        <v/>
      </c>
      <c r="S104" s="35" t="str">
        <f>IFERROR(IF(S$7="","",
(
SUMIFS(IF($G$4="作業時間（hh:mm）",中間処理!$G:$G,中間処理!$I:$I),中間処理!$E:$E,S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104,中間処理!$B:$B,"予定",中間処理!$C:$C,"&gt;="&amp;$G$1,中間処理!$C:$C,"&lt;="&amp;$G$2,中間処理!$D:$D,IF($G$3="すべての作業","&lt;&gt;",$G$3)),0)
)
/IF($G$5="10aあたり",S$8*10,1)),"")</f>
        <v/>
      </c>
      <c r="T104" s="35" t="str">
        <f>IFERROR(IF(T$7="","",
(
SUMIFS(IF($G$4="作業時間（hh:mm）",中間処理!$G:$G,中間処理!$I:$I),中間処理!$E:$E,T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104,中間処理!$B:$B,"予定",中間処理!$C:$C,"&gt;="&amp;$G$1,中間処理!$C:$C,"&lt;="&amp;$G$2,中間処理!$D:$D,IF($G$3="すべての作業","&lt;&gt;",$G$3)),0)
)
/IF($G$5="10aあたり",T$8*10,1)),"")</f>
        <v/>
      </c>
      <c r="U104" s="35" t="str">
        <f>IFERROR(IF(U$7="","",
(
SUMIFS(IF($G$4="作業時間（hh:mm）",中間処理!$G:$G,中間処理!$I:$I),中間処理!$E:$E,U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104,中間処理!$B:$B,"予定",中間処理!$C:$C,"&gt;="&amp;$G$1,中間処理!$C:$C,"&lt;="&amp;$G$2,中間処理!$D:$D,IF($G$3="すべての作業","&lt;&gt;",$G$3)),0)
)
/IF($G$5="10aあたり",U$8*10,1)),"")</f>
        <v/>
      </c>
      <c r="V104" s="35" t="str">
        <f>IFERROR(IF(V$7="","",
(
SUMIFS(IF($G$4="作業時間（hh:mm）",中間処理!$G:$G,中間処理!$I:$I),中間処理!$E:$E,V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104,中間処理!$B:$B,"予定",中間処理!$C:$C,"&gt;="&amp;$G$1,中間処理!$C:$C,"&lt;="&amp;$G$2,中間処理!$D:$D,IF($G$3="すべての作業","&lt;&gt;",$G$3)),0)
)
/IF($G$5="10aあたり",V$8*10,1)),"")</f>
        <v/>
      </c>
      <c r="W104" s="35" t="str">
        <f>IFERROR(IF(W$7="","",
(
SUMIFS(IF($G$4="作業時間（hh:mm）",中間処理!$G:$G,中間処理!$I:$I),中間処理!$E:$E,W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104,中間処理!$B:$B,"予定",中間処理!$C:$C,"&gt;="&amp;$G$1,中間処理!$C:$C,"&lt;="&amp;$G$2,中間処理!$D:$D,IF($G$3="すべての作業","&lt;&gt;",$G$3)),0)
)
/IF($G$5="10aあたり",W$8*10,1)),"")</f>
        <v/>
      </c>
      <c r="X104" s="35" t="str">
        <f>IFERROR(IF(X$7="","",
(
SUMIFS(IF($G$4="作業時間（hh:mm）",中間処理!$G:$G,中間処理!$I:$I),中間処理!$E:$E,X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104,中間処理!$B:$B,"予定",中間処理!$C:$C,"&gt;="&amp;$G$1,中間処理!$C:$C,"&lt;="&amp;$G$2,中間処理!$D:$D,IF($G$3="すべての作業","&lt;&gt;",$G$3)),0)
)
/IF($G$5="10aあたり",X$8*10,1)),"")</f>
        <v/>
      </c>
      <c r="Y104" s="35" t="str">
        <f>IFERROR(IF(Y$7="","",
(
SUMIFS(IF($G$4="作業時間（hh:mm）",中間処理!$G:$G,中間処理!$I:$I),中間処理!$E:$E,Y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104,中間処理!$B:$B,"予定",中間処理!$C:$C,"&gt;="&amp;$G$1,中間処理!$C:$C,"&lt;="&amp;$G$2,中間処理!$D:$D,IF($G$3="すべての作業","&lt;&gt;",$G$3)),0)
)
/IF($G$5="10aあたり",Y$8*10,1)),"")</f>
        <v/>
      </c>
      <c r="Z104" s="35" t="str">
        <f>IFERROR(IF(Z$7="","",
(
SUMIFS(IF($G$4="作業時間（hh:mm）",中間処理!$G:$G,中間処理!$I:$I),中間処理!$E:$E,Z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104,中間処理!$B:$B,"予定",中間処理!$C:$C,"&gt;="&amp;$G$1,中間処理!$C:$C,"&lt;="&amp;$G$2,中間処理!$D:$D,IF($G$3="すべての作業","&lt;&gt;",$G$3)),0)
)
/IF($G$5="10aあたり",Z$8*10,1)),"")</f>
        <v/>
      </c>
      <c r="AA104" s="35" t="str">
        <f>IFERROR(IF(AA$7="","",
(
SUMIFS(IF($G$4="作業時間（hh:mm）",中間処理!$G:$G,中間処理!$I:$I),中間処理!$E:$E,AA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104,中間処理!$B:$B,"予定",中間処理!$C:$C,"&gt;="&amp;$G$1,中間処理!$C:$C,"&lt;="&amp;$G$2,中間処理!$D:$D,IF($G$3="すべての作業","&lt;&gt;",$G$3)),0)
)
/IF($G$5="10aあたり",AA$8*10,1)),"")</f>
        <v/>
      </c>
      <c r="AB104" s="35" t="str">
        <f>IFERROR(IF(AB$7="","",
(
SUMIFS(IF($G$4="作業時間（hh:mm）",中間処理!$G:$G,中間処理!$I:$I),中間処理!$E:$E,AB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104,中間処理!$B:$B,"予定",中間処理!$C:$C,"&gt;="&amp;$G$1,中間処理!$C:$C,"&lt;="&amp;$G$2,中間処理!$D:$D,IF($G$3="すべての作業","&lt;&gt;",$G$3)),0)
)
/IF($G$5="10aあたり",AB$8*10,1)),"")</f>
        <v/>
      </c>
      <c r="AC104" s="35" t="str">
        <f>IFERROR(IF(AC$7="","",
(
SUMIFS(IF($G$4="作業時間（hh:mm）",中間処理!$G:$G,中間処理!$I:$I),中間処理!$E:$E,AC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104,中間処理!$B:$B,"予定",中間処理!$C:$C,"&gt;="&amp;$G$1,中間処理!$C:$C,"&lt;="&amp;$G$2,中間処理!$D:$D,IF($G$3="すべての作業","&lt;&gt;",$G$3)),0)
)
/IF($G$5="10aあたり",AC$8*10,1)),"")</f>
        <v/>
      </c>
      <c r="AD104" s="35" t="str">
        <f>IFERROR(IF(AD$7="","",
(
SUMIFS(IF($G$4="作業時間（hh:mm）",中間処理!$G:$G,中間処理!$I:$I),中間処理!$E:$E,AD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104,中間処理!$B:$B,"予定",中間処理!$C:$C,"&gt;="&amp;$G$1,中間処理!$C:$C,"&lt;="&amp;$G$2,中間処理!$D:$D,IF($G$3="すべての作業","&lt;&gt;",$G$3)),0)
)
/IF($G$5="10aあたり",AD$8*10,1)),"")</f>
        <v/>
      </c>
      <c r="AE104" s="35" t="str">
        <f>IFERROR(IF(AE$7="","",
(
SUMIFS(IF($G$4="作業時間（hh:mm）",中間処理!$G:$G,中間処理!$I:$I),中間処理!$E:$E,AE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104,中間処理!$B:$B,"予定",中間処理!$C:$C,"&gt;="&amp;$G$1,中間処理!$C:$C,"&lt;="&amp;$G$2,中間処理!$D:$D,IF($G$3="すべての作業","&lt;&gt;",$G$3)),0)
)
/IF($G$5="10aあたり",AE$8*10,1)),"")</f>
        <v/>
      </c>
      <c r="AF104" s="35" t="str">
        <f>IFERROR(IF(AF$7="","",
(
SUMIFS(IF($G$4="作業時間（hh:mm）",中間処理!$G:$G,中間処理!$I:$I),中間処理!$E:$E,AF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104,中間処理!$B:$B,"予定",中間処理!$C:$C,"&gt;="&amp;$G$1,中間処理!$C:$C,"&lt;="&amp;$G$2,中間処理!$D:$D,IF($G$3="すべての作業","&lt;&gt;",$G$3)),0)
)
/IF($G$5="10aあたり",AF$8*10,1)),"")</f>
        <v/>
      </c>
      <c r="AG104" s="35" t="str">
        <f>IFERROR(IF(AG$7="","",
(
SUMIFS(IF($G$4="作業時間（hh:mm）",中間処理!$G:$G,中間処理!$I:$I),中間処理!$E:$E,AG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104,中間処理!$B:$B,"予定",中間処理!$C:$C,"&gt;="&amp;$G$1,中間処理!$C:$C,"&lt;="&amp;$G$2,中間処理!$D:$D,IF($G$3="すべての作業","&lt;&gt;",$G$3)),0)
)
/IF($G$5="10aあたり",AG$8*10,1)),"")</f>
        <v/>
      </c>
      <c r="AH104" s="35" t="str">
        <f>IFERROR(IF(AH$7="","",
(
SUMIFS(IF($G$4="作業時間（hh:mm）",中間処理!$G:$G,中間処理!$I:$I),中間処理!$E:$E,AH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104,中間処理!$B:$B,"予定",中間処理!$C:$C,"&gt;="&amp;$G$1,中間処理!$C:$C,"&lt;="&amp;$G$2,中間処理!$D:$D,IF($G$3="すべての作業","&lt;&gt;",$G$3)),0)
)
/IF($G$5="10aあたり",AH$8*10,1)),"")</f>
        <v/>
      </c>
      <c r="AI104" s="35" t="str">
        <f>IFERROR(IF(AI$7="","",
(
SUMIFS(IF($G$4="作業時間（hh:mm）",中間処理!$G:$G,中間処理!$I:$I),中間処理!$E:$E,AI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104,中間処理!$B:$B,"予定",中間処理!$C:$C,"&gt;="&amp;$G$1,中間処理!$C:$C,"&lt;="&amp;$G$2,中間処理!$D:$D,IF($G$3="すべての作業","&lt;&gt;",$G$3)),0)
)
/IF($G$5="10aあたり",AI$8*10,1)),"")</f>
        <v/>
      </c>
      <c r="AJ104" s="35" t="str">
        <f>IFERROR(IF(AJ$7="","",
(
SUMIFS(IF($G$4="作業時間（hh:mm）",中間処理!$G:$G,中間処理!$I:$I),中間処理!$E:$E,AJ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104,中間処理!$B:$B,"予定",中間処理!$C:$C,"&gt;="&amp;$G$1,中間処理!$C:$C,"&lt;="&amp;$G$2,中間処理!$D:$D,IF($G$3="すべての作業","&lt;&gt;",$G$3)),0)
)
/IF($G$5="10aあたり",AJ$8*10,1)),"")</f>
        <v/>
      </c>
      <c r="AK104" s="35" t="str">
        <f>IFERROR(IF(AK$7="","",
(
SUMIFS(IF($G$4="作業時間（hh:mm）",中間処理!$G:$G,中間処理!$I:$I),中間処理!$E:$E,AK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104,中間処理!$B:$B,"予定",中間処理!$C:$C,"&gt;="&amp;$G$1,中間処理!$C:$C,"&lt;="&amp;$G$2,中間処理!$D:$D,IF($G$3="すべての作業","&lt;&gt;",$G$3)),0)
)
/IF($G$5="10aあたり",AK$8*10,1)),"")</f>
        <v/>
      </c>
      <c r="AL104" s="35" t="str">
        <f>IFERROR(IF(AL$7="","",
(
SUMIFS(IF($G$4="作業時間（hh:mm）",中間処理!$G:$G,中間処理!$I:$I),中間処理!$E:$E,AL$7,中間処理!$F:$F,$F104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104,中間処理!$B:$B,"予定",中間処理!$C:$C,"&gt;="&amp;$G$1,中間処理!$C:$C,"&lt;="&amp;$G$2,中間処理!$D:$D,IF($G$3="すべての作業","&lt;&gt;",$G$3)),0)
)
/IF($G$5="10aあたり",AL$8*10,1)),"")</f>
        <v/>
      </c>
    </row>
    <row r="105" spans="7:38">
      <c r="G105" s="13"/>
      <c r="H105" s="22" t="str">
        <f>IF(G105="","",
IF(G$4="作業時間（hh:mm）",SUM(I105:AL105),
IF(
COUNTIFS(単価情報!C:C,F105,単価情報!B:B,"作業者",単価情報!K:K,"&gt;="&amp;G$1,単価情報!J:J,"&lt;="&amp;G$2)
+COUNTIFS(単価情報!C:C,F105,単価情報!B:B,"作業者",単価情報!K:K,"",単価情報!J:J,"&lt;="&amp;G$2)=0,
"単価設定なし",SUM(I105:AL105))))</f>
        <v/>
      </c>
      <c r="I105" s="34" t="str">
        <f>IFERROR(IF(I$7="","",
(
SUMIFS(IF($G$4="作業時間（hh:mm）",中間処理!$G:$G,中間処理!$I:$I),中間処理!$E:$E,I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105,中間処理!$B:$B,"予定",中間処理!$C:$C,"&gt;="&amp;$G$1,中間処理!$C:$C,"&lt;="&amp;$G$2,中間処理!$D:$D,IF($G$3="すべての作業","&lt;&gt;",$G$3)),0)
)
/IF($G$5="10aあたり",I$8*10,1)),"")</f>
        <v/>
      </c>
      <c r="J105" s="35" t="str">
        <f>IFERROR(IF(J$7="","",
(
SUMIFS(IF($G$4="作業時間（hh:mm）",中間処理!$G:$G,中間処理!$I:$I),中間処理!$E:$E,J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105,中間処理!$B:$B,"予定",中間処理!$C:$C,"&gt;="&amp;$G$1,中間処理!$C:$C,"&lt;="&amp;$G$2,中間処理!$D:$D,IF($G$3="すべての作業","&lt;&gt;",$G$3)),0)
)
/IF($G$5="10aあたり",J$8*10,1)),"")</f>
        <v/>
      </c>
      <c r="K105" s="35" t="str">
        <f>IFERROR(IF(K$7="","",
(
SUMIFS(IF($G$4="作業時間（hh:mm）",中間処理!$G:$G,中間処理!$I:$I),中間処理!$E:$E,K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105,中間処理!$B:$B,"予定",中間処理!$C:$C,"&gt;="&amp;$G$1,中間処理!$C:$C,"&lt;="&amp;$G$2,中間処理!$D:$D,IF($G$3="すべての作業","&lt;&gt;",$G$3)),0)
)
/IF($G$5="10aあたり",K$8*10,1)),"")</f>
        <v/>
      </c>
      <c r="L105" s="35" t="str">
        <f>IFERROR(IF(L$7="","",
(
SUMIFS(IF($G$4="作業時間（hh:mm）",中間処理!$G:$G,中間処理!$I:$I),中間処理!$E:$E,L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105,中間処理!$B:$B,"予定",中間処理!$C:$C,"&gt;="&amp;$G$1,中間処理!$C:$C,"&lt;="&amp;$G$2,中間処理!$D:$D,IF($G$3="すべての作業","&lt;&gt;",$G$3)),0)
)
/IF($G$5="10aあたり",L$8*10,1)),"")</f>
        <v/>
      </c>
      <c r="M105" s="35" t="str">
        <f>IFERROR(IF(M$7="","",
(
SUMIFS(IF($G$4="作業時間（hh:mm）",中間処理!$G:$G,中間処理!$I:$I),中間処理!$E:$E,M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105,中間処理!$B:$B,"予定",中間処理!$C:$C,"&gt;="&amp;$G$1,中間処理!$C:$C,"&lt;="&amp;$G$2,中間処理!$D:$D,IF($G$3="すべての作業","&lt;&gt;",$G$3)),0)
)
/IF($G$5="10aあたり",M$8*10,1)),"")</f>
        <v/>
      </c>
      <c r="N105" s="35" t="str">
        <f>IFERROR(IF(N$7="","",
(
SUMIFS(IF($G$4="作業時間（hh:mm）",中間処理!$G:$G,中間処理!$I:$I),中間処理!$E:$E,N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105,中間処理!$B:$B,"予定",中間処理!$C:$C,"&gt;="&amp;$G$1,中間処理!$C:$C,"&lt;="&amp;$G$2,中間処理!$D:$D,IF($G$3="すべての作業","&lt;&gt;",$G$3)),0)
)
/IF($G$5="10aあたり",N$8*10,1)),"")</f>
        <v/>
      </c>
      <c r="O105" s="35" t="str">
        <f>IFERROR(IF(O$7="","",
(
SUMIFS(IF($G$4="作業時間（hh:mm）",中間処理!$G:$G,中間処理!$I:$I),中間処理!$E:$E,O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105,中間処理!$B:$B,"予定",中間処理!$C:$C,"&gt;="&amp;$G$1,中間処理!$C:$C,"&lt;="&amp;$G$2,中間処理!$D:$D,IF($G$3="すべての作業","&lt;&gt;",$G$3)),0)
)
/IF($G$5="10aあたり",O$8*10,1)),"")</f>
        <v/>
      </c>
      <c r="P105" s="35" t="str">
        <f>IFERROR(IF(P$7="","",
(
SUMIFS(IF($G$4="作業時間（hh:mm）",中間処理!$G:$G,中間処理!$I:$I),中間処理!$E:$E,P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105,中間処理!$B:$B,"予定",中間処理!$C:$C,"&gt;="&amp;$G$1,中間処理!$C:$C,"&lt;="&amp;$G$2,中間処理!$D:$D,IF($G$3="すべての作業","&lt;&gt;",$G$3)),0)
)
/IF($G$5="10aあたり",P$8*10,1)),"")</f>
        <v/>
      </c>
      <c r="Q105" s="35" t="str">
        <f>IFERROR(IF(Q$7="","",
(
SUMIFS(IF($G$4="作業時間（hh:mm）",中間処理!$G:$G,中間処理!$I:$I),中間処理!$E:$E,Q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105,中間処理!$B:$B,"予定",中間処理!$C:$C,"&gt;="&amp;$G$1,中間処理!$C:$C,"&lt;="&amp;$G$2,中間処理!$D:$D,IF($G$3="すべての作業","&lt;&gt;",$G$3)),0)
)
/IF($G$5="10aあたり",Q$8*10,1)),"")</f>
        <v/>
      </c>
      <c r="R105" s="35" t="str">
        <f>IFERROR(IF(R$7="","",
(
SUMIFS(IF($G$4="作業時間（hh:mm）",中間処理!$G:$G,中間処理!$I:$I),中間処理!$E:$E,R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105,中間処理!$B:$B,"予定",中間処理!$C:$C,"&gt;="&amp;$G$1,中間処理!$C:$C,"&lt;="&amp;$G$2,中間処理!$D:$D,IF($G$3="すべての作業","&lt;&gt;",$G$3)),0)
)
/IF($G$5="10aあたり",R$8*10,1)),"")</f>
        <v/>
      </c>
      <c r="S105" s="35" t="str">
        <f>IFERROR(IF(S$7="","",
(
SUMIFS(IF($G$4="作業時間（hh:mm）",中間処理!$G:$G,中間処理!$I:$I),中間処理!$E:$E,S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105,中間処理!$B:$B,"予定",中間処理!$C:$C,"&gt;="&amp;$G$1,中間処理!$C:$C,"&lt;="&amp;$G$2,中間処理!$D:$D,IF($G$3="すべての作業","&lt;&gt;",$G$3)),0)
)
/IF($G$5="10aあたり",S$8*10,1)),"")</f>
        <v/>
      </c>
      <c r="T105" s="35" t="str">
        <f>IFERROR(IF(T$7="","",
(
SUMIFS(IF($G$4="作業時間（hh:mm）",中間処理!$G:$G,中間処理!$I:$I),中間処理!$E:$E,T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105,中間処理!$B:$B,"予定",中間処理!$C:$C,"&gt;="&amp;$G$1,中間処理!$C:$C,"&lt;="&amp;$G$2,中間処理!$D:$D,IF($G$3="すべての作業","&lt;&gt;",$G$3)),0)
)
/IF($G$5="10aあたり",T$8*10,1)),"")</f>
        <v/>
      </c>
      <c r="U105" s="35" t="str">
        <f>IFERROR(IF(U$7="","",
(
SUMIFS(IF($G$4="作業時間（hh:mm）",中間処理!$G:$G,中間処理!$I:$I),中間処理!$E:$E,U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105,中間処理!$B:$B,"予定",中間処理!$C:$C,"&gt;="&amp;$G$1,中間処理!$C:$C,"&lt;="&amp;$G$2,中間処理!$D:$D,IF($G$3="すべての作業","&lt;&gt;",$G$3)),0)
)
/IF($G$5="10aあたり",U$8*10,1)),"")</f>
        <v/>
      </c>
      <c r="V105" s="35" t="str">
        <f>IFERROR(IF(V$7="","",
(
SUMIFS(IF($G$4="作業時間（hh:mm）",中間処理!$G:$G,中間処理!$I:$I),中間処理!$E:$E,V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105,中間処理!$B:$B,"予定",中間処理!$C:$C,"&gt;="&amp;$G$1,中間処理!$C:$C,"&lt;="&amp;$G$2,中間処理!$D:$D,IF($G$3="すべての作業","&lt;&gt;",$G$3)),0)
)
/IF($G$5="10aあたり",V$8*10,1)),"")</f>
        <v/>
      </c>
      <c r="W105" s="35" t="str">
        <f>IFERROR(IF(W$7="","",
(
SUMIFS(IF($G$4="作業時間（hh:mm）",中間処理!$G:$G,中間処理!$I:$I),中間処理!$E:$E,W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105,中間処理!$B:$B,"予定",中間処理!$C:$C,"&gt;="&amp;$G$1,中間処理!$C:$C,"&lt;="&amp;$G$2,中間処理!$D:$D,IF($G$3="すべての作業","&lt;&gt;",$G$3)),0)
)
/IF($G$5="10aあたり",W$8*10,1)),"")</f>
        <v/>
      </c>
      <c r="X105" s="35" t="str">
        <f>IFERROR(IF(X$7="","",
(
SUMIFS(IF($G$4="作業時間（hh:mm）",中間処理!$G:$G,中間処理!$I:$I),中間処理!$E:$E,X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105,中間処理!$B:$B,"予定",中間処理!$C:$C,"&gt;="&amp;$G$1,中間処理!$C:$C,"&lt;="&amp;$G$2,中間処理!$D:$D,IF($G$3="すべての作業","&lt;&gt;",$G$3)),0)
)
/IF($G$5="10aあたり",X$8*10,1)),"")</f>
        <v/>
      </c>
      <c r="Y105" s="35" t="str">
        <f>IFERROR(IF(Y$7="","",
(
SUMIFS(IF($G$4="作業時間（hh:mm）",中間処理!$G:$G,中間処理!$I:$I),中間処理!$E:$E,Y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105,中間処理!$B:$B,"予定",中間処理!$C:$C,"&gt;="&amp;$G$1,中間処理!$C:$C,"&lt;="&amp;$G$2,中間処理!$D:$D,IF($G$3="すべての作業","&lt;&gt;",$G$3)),0)
)
/IF($G$5="10aあたり",Y$8*10,1)),"")</f>
        <v/>
      </c>
      <c r="Z105" s="35" t="str">
        <f>IFERROR(IF(Z$7="","",
(
SUMIFS(IF($G$4="作業時間（hh:mm）",中間処理!$G:$G,中間処理!$I:$I),中間処理!$E:$E,Z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105,中間処理!$B:$B,"予定",中間処理!$C:$C,"&gt;="&amp;$G$1,中間処理!$C:$C,"&lt;="&amp;$G$2,中間処理!$D:$D,IF($G$3="すべての作業","&lt;&gt;",$G$3)),0)
)
/IF($G$5="10aあたり",Z$8*10,1)),"")</f>
        <v/>
      </c>
      <c r="AA105" s="35" t="str">
        <f>IFERROR(IF(AA$7="","",
(
SUMIFS(IF($G$4="作業時間（hh:mm）",中間処理!$G:$G,中間処理!$I:$I),中間処理!$E:$E,AA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105,中間処理!$B:$B,"予定",中間処理!$C:$C,"&gt;="&amp;$G$1,中間処理!$C:$C,"&lt;="&amp;$G$2,中間処理!$D:$D,IF($G$3="すべての作業","&lt;&gt;",$G$3)),0)
)
/IF($G$5="10aあたり",AA$8*10,1)),"")</f>
        <v/>
      </c>
      <c r="AB105" s="35" t="str">
        <f>IFERROR(IF(AB$7="","",
(
SUMIFS(IF($G$4="作業時間（hh:mm）",中間処理!$G:$G,中間処理!$I:$I),中間処理!$E:$E,AB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105,中間処理!$B:$B,"予定",中間処理!$C:$C,"&gt;="&amp;$G$1,中間処理!$C:$C,"&lt;="&amp;$G$2,中間処理!$D:$D,IF($G$3="すべての作業","&lt;&gt;",$G$3)),0)
)
/IF($G$5="10aあたり",AB$8*10,1)),"")</f>
        <v/>
      </c>
      <c r="AC105" s="35" t="str">
        <f>IFERROR(IF(AC$7="","",
(
SUMIFS(IF($G$4="作業時間（hh:mm）",中間処理!$G:$G,中間処理!$I:$I),中間処理!$E:$E,AC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105,中間処理!$B:$B,"予定",中間処理!$C:$C,"&gt;="&amp;$G$1,中間処理!$C:$C,"&lt;="&amp;$G$2,中間処理!$D:$D,IF($G$3="すべての作業","&lt;&gt;",$G$3)),0)
)
/IF($G$5="10aあたり",AC$8*10,1)),"")</f>
        <v/>
      </c>
      <c r="AD105" s="35" t="str">
        <f>IFERROR(IF(AD$7="","",
(
SUMIFS(IF($G$4="作業時間（hh:mm）",中間処理!$G:$G,中間処理!$I:$I),中間処理!$E:$E,AD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105,中間処理!$B:$B,"予定",中間処理!$C:$C,"&gt;="&amp;$G$1,中間処理!$C:$C,"&lt;="&amp;$G$2,中間処理!$D:$D,IF($G$3="すべての作業","&lt;&gt;",$G$3)),0)
)
/IF($G$5="10aあたり",AD$8*10,1)),"")</f>
        <v/>
      </c>
      <c r="AE105" s="35" t="str">
        <f>IFERROR(IF(AE$7="","",
(
SUMIFS(IF($G$4="作業時間（hh:mm）",中間処理!$G:$G,中間処理!$I:$I),中間処理!$E:$E,AE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105,中間処理!$B:$B,"予定",中間処理!$C:$C,"&gt;="&amp;$G$1,中間処理!$C:$C,"&lt;="&amp;$G$2,中間処理!$D:$D,IF($G$3="すべての作業","&lt;&gt;",$G$3)),0)
)
/IF($G$5="10aあたり",AE$8*10,1)),"")</f>
        <v/>
      </c>
      <c r="AF105" s="35" t="str">
        <f>IFERROR(IF(AF$7="","",
(
SUMIFS(IF($G$4="作業時間（hh:mm）",中間処理!$G:$G,中間処理!$I:$I),中間処理!$E:$E,AF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105,中間処理!$B:$B,"予定",中間処理!$C:$C,"&gt;="&amp;$G$1,中間処理!$C:$C,"&lt;="&amp;$G$2,中間処理!$D:$D,IF($G$3="すべての作業","&lt;&gt;",$G$3)),0)
)
/IF($G$5="10aあたり",AF$8*10,1)),"")</f>
        <v/>
      </c>
      <c r="AG105" s="35" t="str">
        <f>IFERROR(IF(AG$7="","",
(
SUMIFS(IF($G$4="作業時間（hh:mm）",中間処理!$G:$G,中間処理!$I:$I),中間処理!$E:$E,AG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105,中間処理!$B:$B,"予定",中間処理!$C:$C,"&gt;="&amp;$G$1,中間処理!$C:$C,"&lt;="&amp;$G$2,中間処理!$D:$D,IF($G$3="すべての作業","&lt;&gt;",$G$3)),0)
)
/IF($G$5="10aあたり",AG$8*10,1)),"")</f>
        <v/>
      </c>
      <c r="AH105" s="35" t="str">
        <f>IFERROR(IF(AH$7="","",
(
SUMIFS(IF($G$4="作業時間（hh:mm）",中間処理!$G:$G,中間処理!$I:$I),中間処理!$E:$E,AH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105,中間処理!$B:$B,"予定",中間処理!$C:$C,"&gt;="&amp;$G$1,中間処理!$C:$C,"&lt;="&amp;$G$2,中間処理!$D:$D,IF($G$3="すべての作業","&lt;&gt;",$G$3)),0)
)
/IF($G$5="10aあたり",AH$8*10,1)),"")</f>
        <v/>
      </c>
      <c r="AI105" s="35" t="str">
        <f>IFERROR(IF(AI$7="","",
(
SUMIFS(IF($G$4="作業時間（hh:mm）",中間処理!$G:$G,中間処理!$I:$I),中間処理!$E:$E,AI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105,中間処理!$B:$B,"予定",中間処理!$C:$C,"&gt;="&amp;$G$1,中間処理!$C:$C,"&lt;="&amp;$G$2,中間処理!$D:$D,IF($G$3="すべての作業","&lt;&gt;",$G$3)),0)
)
/IF($G$5="10aあたり",AI$8*10,1)),"")</f>
        <v/>
      </c>
      <c r="AJ105" s="35" t="str">
        <f>IFERROR(IF(AJ$7="","",
(
SUMIFS(IF($G$4="作業時間（hh:mm）",中間処理!$G:$G,中間処理!$I:$I),中間処理!$E:$E,AJ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105,中間処理!$B:$B,"予定",中間処理!$C:$C,"&gt;="&amp;$G$1,中間処理!$C:$C,"&lt;="&amp;$G$2,中間処理!$D:$D,IF($G$3="すべての作業","&lt;&gt;",$G$3)),0)
)
/IF($G$5="10aあたり",AJ$8*10,1)),"")</f>
        <v/>
      </c>
      <c r="AK105" s="35" t="str">
        <f>IFERROR(IF(AK$7="","",
(
SUMIFS(IF($G$4="作業時間（hh:mm）",中間処理!$G:$G,中間処理!$I:$I),中間処理!$E:$E,AK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105,中間処理!$B:$B,"予定",中間処理!$C:$C,"&gt;="&amp;$G$1,中間処理!$C:$C,"&lt;="&amp;$G$2,中間処理!$D:$D,IF($G$3="すべての作業","&lt;&gt;",$G$3)),0)
)
/IF($G$5="10aあたり",AK$8*10,1)),"")</f>
        <v/>
      </c>
      <c r="AL105" s="35" t="str">
        <f>IFERROR(IF(AL$7="","",
(
SUMIFS(IF($G$4="作業時間（hh:mm）",中間処理!$G:$G,中間処理!$I:$I),中間処理!$E:$E,AL$7,中間処理!$F:$F,$F105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105,中間処理!$B:$B,"予定",中間処理!$C:$C,"&gt;="&amp;$G$1,中間処理!$C:$C,"&lt;="&amp;$G$2,中間処理!$D:$D,IF($G$3="すべての作業","&lt;&gt;",$G$3)),0)
)
/IF($G$5="10aあたり",AL$8*10,1)),"")</f>
        <v/>
      </c>
    </row>
    <row r="106" spans="7:38">
      <c r="G106" s="13"/>
      <c r="H106" s="22" t="str">
        <f>IF(G106="","",
IF(G$4="作業時間（hh:mm）",SUM(I106:AL106),
IF(
COUNTIFS(単価情報!C:C,F106,単価情報!B:B,"作業者",単価情報!K:K,"&gt;="&amp;G$1,単価情報!J:J,"&lt;="&amp;G$2)
+COUNTIFS(単価情報!C:C,F106,単価情報!B:B,"作業者",単価情報!K:K,"",単価情報!J:J,"&lt;="&amp;G$2)=0,
"単価設定なし",SUM(I106:AL106))))</f>
        <v/>
      </c>
      <c r="I106" s="34" t="str">
        <f>IFERROR(IF(I$7="","",
(
SUMIFS(IF($G$4="作業時間（hh:mm）",中間処理!$G:$G,中間処理!$I:$I),中間処理!$E:$E,I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106,中間処理!$B:$B,"予定",中間処理!$C:$C,"&gt;="&amp;$G$1,中間処理!$C:$C,"&lt;="&amp;$G$2,中間処理!$D:$D,IF($G$3="すべての作業","&lt;&gt;",$G$3)),0)
)
/IF($G$5="10aあたり",I$8*10,1)),"")</f>
        <v/>
      </c>
      <c r="J106" s="35" t="str">
        <f>IFERROR(IF(J$7="","",
(
SUMIFS(IF($G$4="作業時間（hh:mm）",中間処理!$G:$G,中間処理!$I:$I),中間処理!$E:$E,J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106,中間処理!$B:$B,"予定",中間処理!$C:$C,"&gt;="&amp;$G$1,中間処理!$C:$C,"&lt;="&amp;$G$2,中間処理!$D:$D,IF($G$3="すべての作業","&lt;&gt;",$G$3)),0)
)
/IF($G$5="10aあたり",J$8*10,1)),"")</f>
        <v/>
      </c>
      <c r="K106" s="35" t="str">
        <f>IFERROR(IF(K$7="","",
(
SUMIFS(IF($G$4="作業時間（hh:mm）",中間処理!$G:$G,中間処理!$I:$I),中間処理!$E:$E,K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106,中間処理!$B:$B,"予定",中間処理!$C:$C,"&gt;="&amp;$G$1,中間処理!$C:$C,"&lt;="&amp;$G$2,中間処理!$D:$D,IF($G$3="すべての作業","&lt;&gt;",$G$3)),0)
)
/IF($G$5="10aあたり",K$8*10,1)),"")</f>
        <v/>
      </c>
      <c r="L106" s="35" t="str">
        <f>IFERROR(IF(L$7="","",
(
SUMIFS(IF($G$4="作業時間（hh:mm）",中間処理!$G:$G,中間処理!$I:$I),中間処理!$E:$E,L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106,中間処理!$B:$B,"予定",中間処理!$C:$C,"&gt;="&amp;$G$1,中間処理!$C:$C,"&lt;="&amp;$G$2,中間処理!$D:$D,IF($G$3="すべての作業","&lt;&gt;",$G$3)),0)
)
/IF($G$5="10aあたり",L$8*10,1)),"")</f>
        <v/>
      </c>
      <c r="M106" s="35" t="str">
        <f>IFERROR(IF(M$7="","",
(
SUMIFS(IF($G$4="作業時間（hh:mm）",中間処理!$G:$G,中間処理!$I:$I),中間処理!$E:$E,M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106,中間処理!$B:$B,"予定",中間処理!$C:$C,"&gt;="&amp;$G$1,中間処理!$C:$C,"&lt;="&amp;$G$2,中間処理!$D:$D,IF($G$3="すべての作業","&lt;&gt;",$G$3)),0)
)
/IF($G$5="10aあたり",M$8*10,1)),"")</f>
        <v/>
      </c>
      <c r="N106" s="35" t="str">
        <f>IFERROR(IF(N$7="","",
(
SUMIFS(IF($G$4="作業時間（hh:mm）",中間処理!$G:$G,中間処理!$I:$I),中間処理!$E:$E,N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106,中間処理!$B:$B,"予定",中間処理!$C:$C,"&gt;="&amp;$G$1,中間処理!$C:$C,"&lt;="&amp;$G$2,中間処理!$D:$D,IF($G$3="すべての作業","&lt;&gt;",$G$3)),0)
)
/IF($G$5="10aあたり",N$8*10,1)),"")</f>
        <v/>
      </c>
      <c r="O106" s="35" t="str">
        <f>IFERROR(IF(O$7="","",
(
SUMIFS(IF($G$4="作業時間（hh:mm）",中間処理!$G:$G,中間処理!$I:$I),中間処理!$E:$E,O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106,中間処理!$B:$B,"予定",中間処理!$C:$C,"&gt;="&amp;$G$1,中間処理!$C:$C,"&lt;="&amp;$G$2,中間処理!$D:$D,IF($G$3="すべての作業","&lt;&gt;",$G$3)),0)
)
/IF($G$5="10aあたり",O$8*10,1)),"")</f>
        <v/>
      </c>
      <c r="P106" s="35" t="str">
        <f>IFERROR(IF(P$7="","",
(
SUMIFS(IF($G$4="作業時間（hh:mm）",中間処理!$G:$G,中間処理!$I:$I),中間処理!$E:$E,P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106,中間処理!$B:$B,"予定",中間処理!$C:$C,"&gt;="&amp;$G$1,中間処理!$C:$C,"&lt;="&amp;$G$2,中間処理!$D:$D,IF($G$3="すべての作業","&lt;&gt;",$G$3)),0)
)
/IF($G$5="10aあたり",P$8*10,1)),"")</f>
        <v/>
      </c>
      <c r="Q106" s="35" t="str">
        <f>IFERROR(IF(Q$7="","",
(
SUMIFS(IF($G$4="作業時間（hh:mm）",中間処理!$G:$G,中間処理!$I:$I),中間処理!$E:$E,Q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106,中間処理!$B:$B,"予定",中間処理!$C:$C,"&gt;="&amp;$G$1,中間処理!$C:$C,"&lt;="&amp;$G$2,中間処理!$D:$D,IF($G$3="すべての作業","&lt;&gt;",$G$3)),0)
)
/IF($G$5="10aあたり",Q$8*10,1)),"")</f>
        <v/>
      </c>
      <c r="R106" s="35" t="str">
        <f>IFERROR(IF(R$7="","",
(
SUMIFS(IF($G$4="作業時間（hh:mm）",中間処理!$G:$G,中間処理!$I:$I),中間処理!$E:$E,R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106,中間処理!$B:$B,"予定",中間処理!$C:$C,"&gt;="&amp;$G$1,中間処理!$C:$C,"&lt;="&amp;$G$2,中間処理!$D:$D,IF($G$3="すべての作業","&lt;&gt;",$G$3)),0)
)
/IF($G$5="10aあたり",R$8*10,1)),"")</f>
        <v/>
      </c>
      <c r="S106" s="35" t="str">
        <f>IFERROR(IF(S$7="","",
(
SUMIFS(IF($G$4="作業時間（hh:mm）",中間処理!$G:$G,中間処理!$I:$I),中間処理!$E:$E,S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106,中間処理!$B:$B,"予定",中間処理!$C:$C,"&gt;="&amp;$G$1,中間処理!$C:$C,"&lt;="&amp;$G$2,中間処理!$D:$D,IF($G$3="すべての作業","&lt;&gt;",$G$3)),0)
)
/IF($G$5="10aあたり",S$8*10,1)),"")</f>
        <v/>
      </c>
      <c r="T106" s="35" t="str">
        <f>IFERROR(IF(T$7="","",
(
SUMIFS(IF($G$4="作業時間（hh:mm）",中間処理!$G:$G,中間処理!$I:$I),中間処理!$E:$E,T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106,中間処理!$B:$B,"予定",中間処理!$C:$C,"&gt;="&amp;$G$1,中間処理!$C:$C,"&lt;="&amp;$G$2,中間処理!$D:$D,IF($G$3="すべての作業","&lt;&gt;",$G$3)),0)
)
/IF($G$5="10aあたり",T$8*10,1)),"")</f>
        <v/>
      </c>
      <c r="U106" s="35" t="str">
        <f>IFERROR(IF(U$7="","",
(
SUMIFS(IF($G$4="作業時間（hh:mm）",中間処理!$G:$G,中間処理!$I:$I),中間処理!$E:$E,U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106,中間処理!$B:$B,"予定",中間処理!$C:$C,"&gt;="&amp;$G$1,中間処理!$C:$C,"&lt;="&amp;$G$2,中間処理!$D:$D,IF($G$3="すべての作業","&lt;&gt;",$G$3)),0)
)
/IF($G$5="10aあたり",U$8*10,1)),"")</f>
        <v/>
      </c>
      <c r="V106" s="35" t="str">
        <f>IFERROR(IF(V$7="","",
(
SUMIFS(IF($G$4="作業時間（hh:mm）",中間処理!$G:$G,中間処理!$I:$I),中間処理!$E:$E,V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106,中間処理!$B:$B,"予定",中間処理!$C:$C,"&gt;="&amp;$G$1,中間処理!$C:$C,"&lt;="&amp;$G$2,中間処理!$D:$D,IF($G$3="すべての作業","&lt;&gt;",$G$3)),0)
)
/IF($G$5="10aあたり",V$8*10,1)),"")</f>
        <v/>
      </c>
      <c r="W106" s="35" t="str">
        <f>IFERROR(IF(W$7="","",
(
SUMIFS(IF($G$4="作業時間（hh:mm）",中間処理!$G:$G,中間処理!$I:$I),中間処理!$E:$E,W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106,中間処理!$B:$B,"予定",中間処理!$C:$C,"&gt;="&amp;$G$1,中間処理!$C:$C,"&lt;="&amp;$G$2,中間処理!$D:$D,IF($G$3="すべての作業","&lt;&gt;",$G$3)),0)
)
/IF($G$5="10aあたり",W$8*10,1)),"")</f>
        <v/>
      </c>
      <c r="X106" s="35" t="str">
        <f>IFERROR(IF(X$7="","",
(
SUMIFS(IF($G$4="作業時間（hh:mm）",中間処理!$G:$G,中間処理!$I:$I),中間処理!$E:$E,X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106,中間処理!$B:$B,"予定",中間処理!$C:$C,"&gt;="&amp;$G$1,中間処理!$C:$C,"&lt;="&amp;$G$2,中間処理!$D:$D,IF($G$3="すべての作業","&lt;&gt;",$G$3)),0)
)
/IF($G$5="10aあたり",X$8*10,1)),"")</f>
        <v/>
      </c>
      <c r="Y106" s="35" t="str">
        <f>IFERROR(IF(Y$7="","",
(
SUMIFS(IF($G$4="作業時間（hh:mm）",中間処理!$G:$G,中間処理!$I:$I),中間処理!$E:$E,Y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106,中間処理!$B:$B,"予定",中間処理!$C:$C,"&gt;="&amp;$G$1,中間処理!$C:$C,"&lt;="&amp;$G$2,中間処理!$D:$D,IF($G$3="すべての作業","&lt;&gt;",$G$3)),0)
)
/IF($G$5="10aあたり",Y$8*10,1)),"")</f>
        <v/>
      </c>
      <c r="Z106" s="35" t="str">
        <f>IFERROR(IF(Z$7="","",
(
SUMIFS(IF($G$4="作業時間（hh:mm）",中間処理!$G:$G,中間処理!$I:$I),中間処理!$E:$E,Z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106,中間処理!$B:$B,"予定",中間処理!$C:$C,"&gt;="&amp;$G$1,中間処理!$C:$C,"&lt;="&amp;$G$2,中間処理!$D:$D,IF($G$3="すべての作業","&lt;&gt;",$G$3)),0)
)
/IF($G$5="10aあたり",Z$8*10,1)),"")</f>
        <v/>
      </c>
      <c r="AA106" s="35" t="str">
        <f>IFERROR(IF(AA$7="","",
(
SUMIFS(IF($G$4="作業時間（hh:mm）",中間処理!$G:$G,中間処理!$I:$I),中間処理!$E:$E,AA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106,中間処理!$B:$B,"予定",中間処理!$C:$C,"&gt;="&amp;$G$1,中間処理!$C:$C,"&lt;="&amp;$G$2,中間処理!$D:$D,IF($G$3="すべての作業","&lt;&gt;",$G$3)),0)
)
/IF($G$5="10aあたり",AA$8*10,1)),"")</f>
        <v/>
      </c>
      <c r="AB106" s="35" t="str">
        <f>IFERROR(IF(AB$7="","",
(
SUMIFS(IF($G$4="作業時間（hh:mm）",中間処理!$G:$G,中間処理!$I:$I),中間処理!$E:$E,AB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106,中間処理!$B:$B,"予定",中間処理!$C:$C,"&gt;="&amp;$G$1,中間処理!$C:$C,"&lt;="&amp;$G$2,中間処理!$D:$D,IF($G$3="すべての作業","&lt;&gt;",$G$3)),0)
)
/IF($G$5="10aあたり",AB$8*10,1)),"")</f>
        <v/>
      </c>
      <c r="AC106" s="35" t="str">
        <f>IFERROR(IF(AC$7="","",
(
SUMIFS(IF($G$4="作業時間（hh:mm）",中間処理!$G:$G,中間処理!$I:$I),中間処理!$E:$E,AC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106,中間処理!$B:$B,"予定",中間処理!$C:$C,"&gt;="&amp;$G$1,中間処理!$C:$C,"&lt;="&amp;$G$2,中間処理!$D:$D,IF($G$3="すべての作業","&lt;&gt;",$G$3)),0)
)
/IF($G$5="10aあたり",AC$8*10,1)),"")</f>
        <v/>
      </c>
      <c r="AD106" s="35" t="str">
        <f>IFERROR(IF(AD$7="","",
(
SUMIFS(IF($G$4="作業時間（hh:mm）",中間処理!$G:$G,中間処理!$I:$I),中間処理!$E:$E,AD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106,中間処理!$B:$B,"予定",中間処理!$C:$C,"&gt;="&amp;$G$1,中間処理!$C:$C,"&lt;="&amp;$G$2,中間処理!$D:$D,IF($G$3="すべての作業","&lt;&gt;",$G$3)),0)
)
/IF($G$5="10aあたり",AD$8*10,1)),"")</f>
        <v/>
      </c>
      <c r="AE106" s="35" t="str">
        <f>IFERROR(IF(AE$7="","",
(
SUMIFS(IF($G$4="作業時間（hh:mm）",中間処理!$G:$G,中間処理!$I:$I),中間処理!$E:$E,AE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106,中間処理!$B:$B,"予定",中間処理!$C:$C,"&gt;="&amp;$G$1,中間処理!$C:$C,"&lt;="&amp;$G$2,中間処理!$D:$D,IF($G$3="すべての作業","&lt;&gt;",$G$3)),0)
)
/IF($G$5="10aあたり",AE$8*10,1)),"")</f>
        <v/>
      </c>
      <c r="AF106" s="35" t="str">
        <f>IFERROR(IF(AF$7="","",
(
SUMIFS(IF($G$4="作業時間（hh:mm）",中間処理!$G:$G,中間処理!$I:$I),中間処理!$E:$E,AF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106,中間処理!$B:$B,"予定",中間処理!$C:$C,"&gt;="&amp;$G$1,中間処理!$C:$C,"&lt;="&amp;$G$2,中間処理!$D:$D,IF($G$3="すべての作業","&lt;&gt;",$G$3)),0)
)
/IF($G$5="10aあたり",AF$8*10,1)),"")</f>
        <v/>
      </c>
      <c r="AG106" s="35" t="str">
        <f>IFERROR(IF(AG$7="","",
(
SUMIFS(IF($G$4="作業時間（hh:mm）",中間処理!$G:$G,中間処理!$I:$I),中間処理!$E:$E,AG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106,中間処理!$B:$B,"予定",中間処理!$C:$C,"&gt;="&amp;$G$1,中間処理!$C:$C,"&lt;="&amp;$G$2,中間処理!$D:$D,IF($G$3="すべての作業","&lt;&gt;",$G$3)),0)
)
/IF($G$5="10aあたり",AG$8*10,1)),"")</f>
        <v/>
      </c>
      <c r="AH106" s="35" t="str">
        <f>IFERROR(IF(AH$7="","",
(
SUMIFS(IF($G$4="作業時間（hh:mm）",中間処理!$G:$G,中間処理!$I:$I),中間処理!$E:$E,AH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106,中間処理!$B:$B,"予定",中間処理!$C:$C,"&gt;="&amp;$G$1,中間処理!$C:$C,"&lt;="&amp;$G$2,中間処理!$D:$D,IF($G$3="すべての作業","&lt;&gt;",$G$3)),0)
)
/IF($G$5="10aあたり",AH$8*10,1)),"")</f>
        <v/>
      </c>
      <c r="AI106" s="35" t="str">
        <f>IFERROR(IF(AI$7="","",
(
SUMIFS(IF($G$4="作業時間（hh:mm）",中間処理!$G:$G,中間処理!$I:$I),中間処理!$E:$E,AI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106,中間処理!$B:$B,"予定",中間処理!$C:$C,"&gt;="&amp;$G$1,中間処理!$C:$C,"&lt;="&amp;$G$2,中間処理!$D:$D,IF($G$3="すべての作業","&lt;&gt;",$G$3)),0)
)
/IF($G$5="10aあたり",AI$8*10,1)),"")</f>
        <v/>
      </c>
      <c r="AJ106" s="35" t="str">
        <f>IFERROR(IF(AJ$7="","",
(
SUMIFS(IF($G$4="作業時間（hh:mm）",中間処理!$G:$G,中間処理!$I:$I),中間処理!$E:$E,AJ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106,中間処理!$B:$B,"予定",中間処理!$C:$C,"&gt;="&amp;$G$1,中間処理!$C:$C,"&lt;="&amp;$G$2,中間処理!$D:$D,IF($G$3="すべての作業","&lt;&gt;",$G$3)),0)
)
/IF($G$5="10aあたり",AJ$8*10,1)),"")</f>
        <v/>
      </c>
      <c r="AK106" s="35" t="str">
        <f>IFERROR(IF(AK$7="","",
(
SUMIFS(IF($G$4="作業時間（hh:mm）",中間処理!$G:$G,中間処理!$I:$I),中間処理!$E:$E,AK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106,中間処理!$B:$B,"予定",中間処理!$C:$C,"&gt;="&amp;$G$1,中間処理!$C:$C,"&lt;="&amp;$G$2,中間処理!$D:$D,IF($G$3="すべての作業","&lt;&gt;",$G$3)),0)
)
/IF($G$5="10aあたり",AK$8*10,1)),"")</f>
        <v/>
      </c>
      <c r="AL106" s="35" t="str">
        <f>IFERROR(IF(AL$7="","",
(
SUMIFS(IF($G$4="作業時間（hh:mm）",中間処理!$G:$G,中間処理!$I:$I),中間処理!$E:$E,AL$7,中間処理!$F:$F,$F106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106,中間処理!$B:$B,"予定",中間処理!$C:$C,"&gt;="&amp;$G$1,中間処理!$C:$C,"&lt;="&amp;$G$2,中間処理!$D:$D,IF($G$3="すべての作業","&lt;&gt;",$G$3)),0)
)
/IF($G$5="10aあたり",AL$8*10,1)),"")</f>
        <v/>
      </c>
    </row>
    <row r="107" spans="7:38">
      <c r="G107" s="13"/>
      <c r="H107" s="22" t="str">
        <f>IF(G107="","",
IF(G$4="作業時間（hh:mm）",SUM(I107:AL107),
IF(
COUNTIFS(単価情報!C:C,F107,単価情報!B:B,"作業者",単価情報!K:K,"&gt;="&amp;G$1,単価情報!J:J,"&lt;="&amp;G$2)
+COUNTIFS(単価情報!C:C,F107,単価情報!B:B,"作業者",単価情報!K:K,"",単価情報!J:J,"&lt;="&amp;G$2)=0,
"単価設定なし",SUM(I107:AL107))))</f>
        <v/>
      </c>
      <c r="I107" s="34" t="str">
        <f>IFERROR(IF(I$7="","",
(
SUMIFS(IF($G$4="作業時間（hh:mm）",中間処理!$G:$G,中間処理!$I:$I),中間処理!$E:$E,I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107,中間処理!$B:$B,"予定",中間処理!$C:$C,"&gt;="&amp;$G$1,中間処理!$C:$C,"&lt;="&amp;$G$2,中間処理!$D:$D,IF($G$3="すべての作業","&lt;&gt;",$G$3)),0)
)
/IF($G$5="10aあたり",I$8*10,1)),"")</f>
        <v/>
      </c>
      <c r="J107" s="35" t="str">
        <f>IFERROR(IF(J$7="","",
(
SUMIFS(IF($G$4="作業時間（hh:mm）",中間処理!$G:$G,中間処理!$I:$I),中間処理!$E:$E,J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107,中間処理!$B:$B,"予定",中間処理!$C:$C,"&gt;="&amp;$G$1,中間処理!$C:$C,"&lt;="&amp;$G$2,中間処理!$D:$D,IF($G$3="すべての作業","&lt;&gt;",$G$3)),0)
)
/IF($G$5="10aあたり",J$8*10,1)),"")</f>
        <v/>
      </c>
      <c r="K107" s="35" t="str">
        <f>IFERROR(IF(K$7="","",
(
SUMIFS(IF($G$4="作業時間（hh:mm）",中間処理!$G:$G,中間処理!$I:$I),中間処理!$E:$E,K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107,中間処理!$B:$B,"予定",中間処理!$C:$C,"&gt;="&amp;$G$1,中間処理!$C:$C,"&lt;="&amp;$G$2,中間処理!$D:$D,IF($G$3="すべての作業","&lt;&gt;",$G$3)),0)
)
/IF($G$5="10aあたり",K$8*10,1)),"")</f>
        <v/>
      </c>
      <c r="L107" s="35" t="str">
        <f>IFERROR(IF(L$7="","",
(
SUMIFS(IF($G$4="作業時間（hh:mm）",中間処理!$G:$G,中間処理!$I:$I),中間処理!$E:$E,L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107,中間処理!$B:$B,"予定",中間処理!$C:$C,"&gt;="&amp;$G$1,中間処理!$C:$C,"&lt;="&amp;$G$2,中間処理!$D:$D,IF($G$3="すべての作業","&lt;&gt;",$G$3)),0)
)
/IF($G$5="10aあたり",L$8*10,1)),"")</f>
        <v/>
      </c>
      <c r="M107" s="35" t="str">
        <f>IFERROR(IF(M$7="","",
(
SUMIFS(IF($G$4="作業時間（hh:mm）",中間処理!$G:$G,中間処理!$I:$I),中間処理!$E:$E,M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107,中間処理!$B:$B,"予定",中間処理!$C:$C,"&gt;="&amp;$G$1,中間処理!$C:$C,"&lt;="&amp;$G$2,中間処理!$D:$D,IF($G$3="すべての作業","&lt;&gt;",$G$3)),0)
)
/IF($G$5="10aあたり",M$8*10,1)),"")</f>
        <v/>
      </c>
      <c r="N107" s="35" t="str">
        <f>IFERROR(IF(N$7="","",
(
SUMIFS(IF($G$4="作業時間（hh:mm）",中間処理!$G:$G,中間処理!$I:$I),中間処理!$E:$E,N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107,中間処理!$B:$B,"予定",中間処理!$C:$C,"&gt;="&amp;$G$1,中間処理!$C:$C,"&lt;="&amp;$G$2,中間処理!$D:$D,IF($G$3="すべての作業","&lt;&gt;",$G$3)),0)
)
/IF($G$5="10aあたり",N$8*10,1)),"")</f>
        <v/>
      </c>
      <c r="O107" s="35" t="str">
        <f>IFERROR(IF(O$7="","",
(
SUMIFS(IF($G$4="作業時間（hh:mm）",中間処理!$G:$G,中間処理!$I:$I),中間処理!$E:$E,O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107,中間処理!$B:$B,"予定",中間処理!$C:$C,"&gt;="&amp;$G$1,中間処理!$C:$C,"&lt;="&amp;$G$2,中間処理!$D:$D,IF($G$3="すべての作業","&lt;&gt;",$G$3)),0)
)
/IF($G$5="10aあたり",O$8*10,1)),"")</f>
        <v/>
      </c>
      <c r="P107" s="35" t="str">
        <f>IFERROR(IF(P$7="","",
(
SUMIFS(IF($G$4="作業時間（hh:mm）",中間処理!$G:$G,中間処理!$I:$I),中間処理!$E:$E,P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107,中間処理!$B:$B,"予定",中間処理!$C:$C,"&gt;="&amp;$G$1,中間処理!$C:$C,"&lt;="&amp;$G$2,中間処理!$D:$D,IF($G$3="すべての作業","&lt;&gt;",$G$3)),0)
)
/IF($G$5="10aあたり",P$8*10,1)),"")</f>
        <v/>
      </c>
      <c r="Q107" s="35" t="str">
        <f>IFERROR(IF(Q$7="","",
(
SUMIFS(IF($G$4="作業時間（hh:mm）",中間処理!$G:$G,中間処理!$I:$I),中間処理!$E:$E,Q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107,中間処理!$B:$B,"予定",中間処理!$C:$C,"&gt;="&amp;$G$1,中間処理!$C:$C,"&lt;="&amp;$G$2,中間処理!$D:$D,IF($G$3="すべての作業","&lt;&gt;",$G$3)),0)
)
/IF($G$5="10aあたり",Q$8*10,1)),"")</f>
        <v/>
      </c>
      <c r="R107" s="35" t="str">
        <f>IFERROR(IF(R$7="","",
(
SUMIFS(IF($G$4="作業時間（hh:mm）",中間処理!$G:$G,中間処理!$I:$I),中間処理!$E:$E,R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107,中間処理!$B:$B,"予定",中間処理!$C:$C,"&gt;="&amp;$G$1,中間処理!$C:$C,"&lt;="&amp;$G$2,中間処理!$D:$D,IF($G$3="すべての作業","&lt;&gt;",$G$3)),0)
)
/IF($G$5="10aあたり",R$8*10,1)),"")</f>
        <v/>
      </c>
      <c r="S107" s="35" t="str">
        <f>IFERROR(IF(S$7="","",
(
SUMIFS(IF($G$4="作業時間（hh:mm）",中間処理!$G:$G,中間処理!$I:$I),中間処理!$E:$E,S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107,中間処理!$B:$B,"予定",中間処理!$C:$C,"&gt;="&amp;$G$1,中間処理!$C:$C,"&lt;="&amp;$G$2,中間処理!$D:$D,IF($G$3="すべての作業","&lt;&gt;",$G$3)),0)
)
/IF($G$5="10aあたり",S$8*10,1)),"")</f>
        <v/>
      </c>
      <c r="T107" s="35" t="str">
        <f>IFERROR(IF(T$7="","",
(
SUMIFS(IF($G$4="作業時間（hh:mm）",中間処理!$G:$G,中間処理!$I:$I),中間処理!$E:$E,T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107,中間処理!$B:$B,"予定",中間処理!$C:$C,"&gt;="&amp;$G$1,中間処理!$C:$C,"&lt;="&amp;$G$2,中間処理!$D:$D,IF($G$3="すべての作業","&lt;&gt;",$G$3)),0)
)
/IF($G$5="10aあたり",T$8*10,1)),"")</f>
        <v/>
      </c>
      <c r="U107" s="35" t="str">
        <f>IFERROR(IF(U$7="","",
(
SUMIFS(IF($G$4="作業時間（hh:mm）",中間処理!$G:$G,中間処理!$I:$I),中間処理!$E:$E,U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107,中間処理!$B:$B,"予定",中間処理!$C:$C,"&gt;="&amp;$G$1,中間処理!$C:$C,"&lt;="&amp;$G$2,中間処理!$D:$D,IF($G$3="すべての作業","&lt;&gt;",$G$3)),0)
)
/IF($G$5="10aあたり",U$8*10,1)),"")</f>
        <v/>
      </c>
      <c r="V107" s="35" t="str">
        <f>IFERROR(IF(V$7="","",
(
SUMIFS(IF($G$4="作業時間（hh:mm）",中間処理!$G:$G,中間処理!$I:$I),中間処理!$E:$E,V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107,中間処理!$B:$B,"予定",中間処理!$C:$C,"&gt;="&amp;$G$1,中間処理!$C:$C,"&lt;="&amp;$G$2,中間処理!$D:$D,IF($G$3="すべての作業","&lt;&gt;",$G$3)),0)
)
/IF($G$5="10aあたり",V$8*10,1)),"")</f>
        <v/>
      </c>
      <c r="W107" s="35" t="str">
        <f>IFERROR(IF(W$7="","",
(
SUMIFS(IF($G$4="作業時間（hh:mm）",中間処理!$G:$G,中間処理!$I:$I),中間処理!$E:$E,W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107,中間処理!$B:$B,"予定",中間処理!$C:$C,"&gt;="&amp;$G$1,中間処理!$C:$C,"&lt;="&amp;$G$2,中間処理!$D:$D,IF($G$3="すべての作業","&lt;&gt;",$G$3)),0)
)
/IF($G$5="10aあたり",W$8*10,1)),"")</f>
        <v/>
      </c>
      <c r="X107" s="35" t="str">
        <f>IFERROR(IF(X$7="","",
(
SUMIFS(IF($G$4="作業時間（hh:mm）",中間処理!$G:$G,中間処理!$I:$I),中間処理!$E:$E,X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107,中間処理!$B:$B,"予定",中間処理!$C:$C,"&gt;="&amp;$G$1,中間処理!$C:$C,"&lt;="&amp;$G$2,中間処理!$D:$D,IF($G$3="すべての作業","&lt;&gt;",$G$3)),0)
)
/IF($G$5="10aあたり",X$8*10,1)),"")</f>
        <v/>
      </c>
      <c r="Y107" s="35" t="str">
        <f>IFERROR(IF(Y$7="","",
(
SUMIFS(IF($G$4="作業時間（hh:mm）",中間処理!$G:$G,中間処理!$I:$I),中間処理!$E:$E,Y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107,中間処理!$B:$B,"予定",中間処理!$C:$C,"&gt;="&amp;$G$1,中間処理!$C:$C,"&lt;="&amp;$G$2,中間処理!$D:$D,IF($G$3="すべての作業","&lt;&gt;",$G$3)),0)
)
/IF($G$5="10aあたり",Y$8*10,1)),"")</f>
        <v/>
      </c>
      <c r="Z107" s="35" t="str">
        <f>IFERROR(IF(Z$7="","",
(
SUMIFS(IF($G$4="作業時間（hh:mm）",中間処理!$G:$G,中間処理!$I:$I),中間処理!$E:$E,Z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107,中間処理!$B:$B,"予定",中間処理!$C:$C,"&gt;="&amp;$G$1,中間処理!$C:$C,"&lt;="&amp;$G$2,中間処理!$D:$D,IF($G$3="すべての作業","&lt;&gt;",$G$3)),0)
)
/IF($G$5="10aあたり",Z$8*10,1)),"")</f>
        <v/>
      </c>
      <c r="AA107" s="35" t="str">
        <f>IFERROR(IF(AA$7="","",
(
SUMIFS(IF($G$4="作業時間（hh:mm）",中間処理!$G:$G,中間処理!$I:$I),中間処理!$E:$E,AA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107,中間処理!$B:$B,"予定",中間処理!$C:$C,"&gt;="&amp;$G$1,中間処理!$C:$C,"&lt;="&amp;$G$2,中間処理!$D:$D,IF($G$3="すべての作業","&lt;&gt;",$G$3)),0)
)
/IF($G$5="10aあたり",AA$8*10,1)),"")</f>
        <v/>
      </c>
      <c r="AB107" s="35" t="str">
        <f>IFERROR(IF(AB$7="","",
(
SUMIFS(IF($G$4="作業時間（hh:mm）",中間処理!$G:$G,中間処理!$I:$I),中間処理!$E:$E,AB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107,中間処理!$B:$B,"予定",中間処理!$C:$C,"&gt;="&amp;$G$1,中間処理!$C:$C,"&lt;="&amp;$G$2,中間処理!$D:$D,IF($G$3="すべての作業","&lt;&gt;",$G$3)),0)
)
/IF($G$5="10aあたり",AB$8*10,1)),"")</f>
        <v/>
      </c>
      <c r="AC107" s="35" t="str">
        <f>IFERROR(IF(AC$7="","",
(
SUMIFS(IF($G$4="作業時間（hh:mm）",中間処理!$G:$G,中間処理!$I:$I),中間処理!$E:$E,AC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107,中間処理!$B:$B,"予定",中間処理!$C:$C,"&gt;="&amp;$G$1,中間処理!$C:$C,"&lt;="&amp;$G$2,中間処理!$D:$D,IF($G$3="すべての作業","&lt;&gt;",$G$3)),0)
)
/IF($G$5="10aあたり",AC$8*10,1)),"")</f>
        <v/>
      </c>
      <c r="AD107" s="35" t="str">
        <f>IFERROR(IF(AD$7="","",
(
SUMIFS(IF($G$4="作業時間（hh:mm）",中間処理!$G:$G,中間処理!$I:$I),中間処理!$E:$E,AD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107,中間処理!$B:$B,"予定",中間処理!$C:$C,"&gt;="&amp;$G$1,中間処理!$C:$C,"&lt;="&amp;$G$2,中間処理!$D:$D,IF($G$3="すべての作業","&lt;&gt;",$G$3)),0)
)
/IF($G$5="10aあたり",AD$8*10,1)),"")</f>
        <v/>
      </c>
      <c r="AE107" s="35" t="str">
        <f>IFERROR(IF(AE$7="","",
(
SUMIFS(IF($G$4="作業時間（hh:mm）",中間処理!$G:$G,中間処理!$I:$I),中間処理!$E:$E,AE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107,中間処理!$B:$B,"予定",中間処理!$C:$C,"&gt;="&amp;$G$1,中間処理!$C:$C,"&lt;="&amp;$G$2,中間処理!$D:$D,IF($G$3="すべての作業","&lt;&gt;",$G$3)),0)
)
/IF($G$5="10aあたり",AE$8*10,1)),"")</f>
        <v/>
      </c>
      <c r="AF107" s="35" t="str">
        <f>IFERROR(IF(AF$7="","",
(
SUMIFS(IF($G$4="作業時間（hh:mm）",中間処理!$G:$G,中間処理!$I:$I),中間処理!$E:$E,AF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107,中間処理!$B:$B,"予定",中間処理!$C:$C,"&gt;="&amp;$G$1,中間処理!$C:$C,"&lt;="&amp;$G$2,中間処理!$D:$D,IF($G$3="すべての作業","&lt;&gt;",$G$3)),0)
)
/IF($G$5="10aあたり",AF$8*10,1)),"")</f>
        <v/>
      </c>
      <c r="AG107" s="35" t="str">
        <f>IFERROR(IF(AG$7="","",
(
SUMIFS(IF($G$4="作業時間（hh:mm）",中間処理!$G:$G,中間処理!$I:$I),中間処理!$E:$E,AG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107,中間処理!$B:$B,"予定",中間処理!$C:$C,"&gt;="&amp;$G$1,中間処理!$C:$C,"&lt;="&amp;$G$2,中間処理!$D:$D,IF($G$3="すべての作業","&lt;&gt;",$G$3)),0)
)
/IF($G$5="10aあたり",AG$8*10,1)),"")</f>
        <v/>
      </c>
      <c r="AH107" s="35" t="str">
        <f>IFERROR(IF(AH$7="","",
(
SUMIFS(IF($G$4="作業時間（hh:mm）",中間処理!$G:$G,中間処理!$I:$I),中間処理!$E:$E,AH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107,中間処理!$B:$B,"予定",中間処理!$C:$C,"&gt;="&amp;$G$1,中間処理!$C:$C,"&lt;="&amp;$G$2,中間処理!$D:$D,IF($G$3="すべての作業","&lt;&gt;",$G$3)),0)
)
/IF($G$5="10aあたり",AH$8*10,1)),"")</f>
        <v/>
      </c>
      <c r="AI107" s="35" t="str">
        <f>IFERROR(IF(AI$7="","",
(
SUMIFS(IF($G$4="作業時間（hh:mm）",中間処理!$G:$G,中間処理!$I:$I),中間処理!$E:$E,AI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107,中間処理!$B:$B,"予定",中間処理!$C:$C,"&gt;="&amp;$G$1,中間処理!$C:$C,"&lt;="&amp;$G$2,中間処理!$D:$D,IF($G$3="すべての作業","&lt;&gt;",$G$3)),0)
)
/IF($G$5="10aあたり",AI$8*10,1)),"")</f>
        <v/>
      </c>
      <c r="AJ107" s="35" t="str">
        <f>IFERROR(IF(AJ$7="","",
(
SUMIFS(IF($G$4="作業時間（hh:mm）",中間処理!$G:$G,中間処理!$I:$I),中間処理!$E:$E,AJ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107,中間処理!$B:$B,"予定",中間処理!$C:$C,"&gt;="&amp;$G$1,中間処理!$C:$C,"&lt;="&amp;$G$2,中間処理!$D:$D,IF($G$3="すべての作業","&lt;&gt;",$G$3)),0)
)
/IF($G$5="10aあたり",AJ$8*10,1)),"")</f>
        <v/>
      </c>
      <c r="AK107" s="35" t="str">
        <f>IFERROR(IF(AK$7="","",
(
SUMIFS(IF($G$4="作業時間（hh:mm）",中間処理!$G:$G,中間処理!$I:$I),中間処理!$E:$E,AK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107,中間処理!$B:$B,"予定",中間処理!$C:$C,"&gt;="&amp;$G$1,中間処理!$C:$C,"&lt;="&amp;$G$2,中間処理!$D:$D,IF($G$3="すべての作業","&lt;&gt;",$G$3)),0)
)
/IF($G$5="10aあたり",AK$8*10,1)),"")</f>
        <v/>
      </c>
      <c r="AL107" s="35" t="str">
        <f>IFERROR(IF(AL$7="","",
(
SUMIFS(IF($G$4="作業時間（hh:mm）",中間処理!$G:$G,中間処理!$I:$I),中間処理!$E:$E,AL$7,中間処理!$F:$F,$F107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107,中間処理!$B:$B,"予定",中間処理!$C:$C,"&gt;="&amp;$G$1,中間処理!$C:$C,"&lt;="&amp;$G$2,中間処理!$D:$D,IF($G$3="すべての作業","&lt;&gt;",$G$3)),0)
)
/IF($G$5="10aあたり",AL$8*10,1)),"")</f>
        <v/>
      </c>
    </row>
    <row r="108" spans="7:38">
      <c r="G108" s="13"/>
      <c r="H108" s="22" t="str">
        <f>IF(G108="","",
IF(G$4="作業時間（hh:mm）",SUM(I108:AL108),
IF(
COUNTIFS(単価情報!C:C,F108,単価情報!B:B,"作業者",単価情報!K:K,"&gt;="&amp;G$1,単価情報!J:J,"&lt;="&amp;G$2)
+COUNTIFS(単価情報!C:C,F108,単価情報!B:B,"作業者",単価情報!K:K,"",単価情報!J:J,"&lt;="&amp;G$2)=0,
"単価設定なし",SUM(I108:AL108))))</f>
        <v/>
      </c>
      <c r="I108" s="34" t="str">
        <f>IFERROR(IF(I$7="","",
(
SUMIFS(IF($G$4="作業時間（hh:mm）",中間処理!$G:$G,中間処理!$I:$I),中間処理!$E:$E,I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108,中間処理!$B:$B,"予定",中間処理!$C:$C,"&gt;="&amp;$G$1,中間処理!$C:$C,"&lt;="&amp;$G$2,中間処理!$D:$D,IF($G$3="すべての作業","&lt;&gt;",$G$3)),0)
)
/IF($G$5="10aあたり",I$8*10,1)),"")</f>
        <v/>
      </c>
      <c r="J108" s="35" t="str">
        <f>IFERROR(IF(J$7="","",
(
SUMIFS(IF($G$4="作業時間（hh:mm）",中間処理!$G:$G,中間処理!$I:$I),中間処理!$E:$E,J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108,中間処理!$B:$B,"予定",中間処理!$C:$C,"&gt;="&amp;$G$1,中間処理!$C:$C,"&lt;="&amp;$G$2,中間処理!$D:$D,IF($G$3="すべての作業","&lt;&gt;",$G$3)),0)
)
/IF($G$5="10aあたり",J$8*10,1)),"")</f>
        <v/>
      </c>
      <c r="K108" s="35" t="str">
        <f>IFERROR(IF(K$7="","",
(
SUMIFS(IF($G$4="作業時間（hh:mm）",中間処理!$G:$G,中間処理!$I:$I),中間処理!$E:$E,K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108,中間処理!$B:$B,"予定",中間処理!$C:$C,"&gt;="&amp;$G$1,中間処理!$C:$C,"&lt;="&amp;$G$2,中間処理!$D:$D,IF($G$3="すべての作業","&lt;&gt;",$G$3)),0)
)
/IF($G$5="10aあたり",K$8*10,1)),"")</f>
        <v/>
      </c>
      <c r="L108" s="35" t="str">
        <f>IFERROR(IF(L$7="","",
(
SUMIFS(IF($G$4="作業時間（hh:mm）",中間処理!$G:$G,中間処理!$I:$I),中間処理!$E:$E,L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108,中間処理!$B:$B,"予定",中間処理!$C:$C,"&gt;="&amp;$G$1,中間処理!$C:$C,"&lt;="&amp;$G$2,中間処理!$D:$D,IF($G$3="すべての作業","&lt;&gt;",$G$3)),0)
)
/IF($G$5="10aあたり",L$8*10,1)),"")</f>
        <v/>
      </c>
      <c r="M108" s="35" t="str">
        <f>IFERROR(IF(M$7="","",
(
SUMIFS(IF($G$4="作業時間（hh:mm）",中間処理!$G:$G,中間処理!$I:$I),中間処理!$E:$E,M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108,中間処理!$B:$B,"予定",中間処理!$C:$C,"&gt;="&amp;$G$1,中間処理!$C:$C,"&lt;="&amp;$G$2,中間処理!$D:$D,IF($G$3="すべての作業","&lt;&gt;",$G$3)),0)
)
/IF($G$5="10aあたり",M$8*10,1)),"")</f>
        <v/>
      </c>
      <c r="N108" s="35" t="str">
        <f>IFERROR(IF(N$7="","",
(
SUMIFS(IF($G$4="作業時間（hh:mm）",中間処理!$G:$G,中間処理!$I:$I),中間処理!$E:$E,N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108,中間処理!$B:$B,"予定",中間処理!$C:$C,"&gt;="&amp;$G$1,中間処理!$C:$C,"&lt;="&amp;$G$2,中間処理!$D:$D,IF($G$3="すべての作業","&lt;&gt;",$G$3)),0)
)
/IF($G$5="10aあたり",N$8*10,1)),"")</f>
        <v/>
      </c>
      <c r="O108" s="35" t="str">
        <f>IFERROR(IF(O$7="","",
(
SUMIFS(IF($G$4="作業時間（hh:mm）",中間処理!$G:$G,中間処理!$I:$I),中間処理!$E:$E,O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108,中間処理!$B:$B,"予定",中間処理!$C:$C,"&gt;="&amp;$G$1,中間処理!$C:$C,"&lt;="&amp;$G$2,中間処理!$D:$D,IF($G$3="すべての作業","&lt;&gt;",$G$3)),0)
)
/IF($G$5="10aあたり",O$8*10,1)),"")</f>
        <v/>
      </c>
      <c r="P108" s="35" t="str">
        <f>IFERROR(IF(P$7="","",
(
SUMIFS(IF($G$4="作業時間（hh:mm）",中間処理!$G:$G,中間処理!$I:$I),中間処理!$E:$E,P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108,中間処理!$B:$B,"予定",中間処理!$C:$C,"&gt;="&amp;$G$1,中間処理!$C:$C,"&lt;="&amp;$G$2,中間処理!$D:$D,IF($G$3="すべての作業","&lt;&gt;",$G$3)),0)
)
/IF($G$5="10aあたり",P$8*10,1)),"")</f>
        <v/>
      </c>
      <c r="Q108" s="35" t="str">
        <f>IFERROR(IF(Q$7="","",
(
SUMIFS(IF($G$4="作業時間（hh:mm）",中間処理!$G:$G,中間処理!$I:$I),中間処理!$E:$E,Q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108,中間処理!$B:$B,"予定",中間処理!$C:$C,"&gt;="&amp;$G$1,中間処理!$C:$C,"&lt;="&amp;$G$2,中間処理!$D:$D,IF($G$3="すべての作業","&lt;&gt;",$G$3)),0)
)
/IF($G$5="10aあたり",Q$8*10,1)),"")</f>
        <v/>
      </c>
      <c r="R108" s="35" t="str">
        <f>IFERROR(IF(R$7="","",
(
SUMIFS(IF($G$4="作業時間（hh:mm）",中間処理!$G:$G,中間処理!$I:$I),中間処理!$E:$E,R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108,中間処理!$B:$B,"予定",中間処理!$C:$C,"&gt;="&amp;$G$1,中間処理!$C:$C,"&lt;="&amp;$G$2,中間処理!$D:$D,IF($G$3="すべての作業","&lt;&gt;",$G$3)),0)
)
/IF($G$5="10aあたり",R$8*10,1)),"")</f>
        <v/>
      </c>
      <c r="S108" s="35" t="str">
        <f>IFERROR(IF(S$7="","",
(
SUMIFS(IF($G$4="作業時間（hh:mm）",中間処理!$G:$G,中間処理!$I:$I),中間処理!$E:$E,S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108,中間処理!$B:$B,"予定",中間処理!$C:$C,"&gt;="&amp;$G$1,中間処理!$C:$C,"&lt;="&amp;$G$2,中間処理!$D:$D,IF($G$3="すべての作業","&lt;&gt;",$G$3)),0)
)
/IF($G$5="10aあたり",S$8*10,1)),"")</f>
        <v/>
      </c>
      <c r="T108" s="35" t="str">
        <f>IFERROR(IF(T$7="","",
(
SUMIFS(IF($G$4="作業時間（hh:mm）",中間処理!$G:$G,中間処理!$I:$I),中間処理!$E:$E,T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108,中間処理!$B:$B,"予定",中間処理!$C:$C,"&gt;="&amp;$G$1,中間処理!$C:$C,"&lt;="&amp;$G$2,中間処理!$D:$D,IF($G$3="すべての作業","&lt;&gt;",$G$3)),0)
)
/IF($G$5="10aあたり",T$8*10,1)),"")</f>
        <v/>
      </c>
      <c r="U108" s="35" t="str">
        <f>IFERROR(IF(U$7="","",
(
SUMIFS(IF($G$4="作業時間（hh:mm）",中間処理!$G:$G,中間処理!$I:$I),中間処理!$E:$E,U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108,中間処理!$B:$B,"予定",中間処理!$C:$C,"&gt;="&amp;$G$1,中間処理!$C:$C,"&lt;="&amp;$G$2,中間処理!$D:$D,IF($G$3="すべての作業","&lt;&gt;",$G$3)),0)
)
/IF($G$5="10aあたり",U$8*10,1)),"")</f>
        <v/>
      </c>
      <c r="V108" s="35" t="str">
        <f>IFERROR(IF(V$7="","",
(
SUMIFS(IF($G$4="作業時間（hh:mm）",中間処理!$G:$G,中間処理!$I:$I),中間処理!$E:$E,V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108,中間処理!$B:$B,"予定",中間処理!$C:$C,"&gt;="&amp;$G$1,中間処理!$C:$C,"&lt;="&amp;$G$2,中間処理!$D:$D,IF($G$3="すべての作業","&lt;&gt;",$G$3)),0)
)
/IF($G$5="10aあたり",V$8*10,1)),"")</f>
        <v/>
      </c>
      <c r="W108" s="35" t="str">
        <f>IFERROR(IF(W$7="","",
(
SUMIFS(IF($G$4="作業時間（hh:mm）",中間処理!$G:$G,中間処理!$I:$I),中間処理!$E:$E,W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108,中間処理!$B:$B,"予定",中間処理!$C:$C,"&gt;="&amp;$G$1,中間処理!$C:$C,"&lt;="&amp;$G$2,中間処理!$D:$D,IF($G$3="すべての作業","&lt;&gt;",$G$3)),0)
)
/IF($G$5="10aあたり",W$8*10,1)),"")</f>
        <v/>
      </c>
      <c r="X108" s="35" t="str">
        <f>IFERROR(IF(X$7="","",
(
SUMIFS(IF($G$4="作業時間（hh:mm）",中間処理!$G:$G,中間処理!$I:$I),中間処理!$E:$E,X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108,中間処理!$B:$B,"予定",中間処理!$C:$C,"&gt;="&amp;$G$1,中間処理!$C:$C,"&lt;="&amp;$G$2,中間処理!$D:$D,IF($G$3="すべての作業","&lt;&gt;",$G$3)),0)
)
/IF($G$5="10aあたり",X$8*10,1)),"")</f>
        <v/>
      </c>
      <c r="Y108" s="35" t="str">
        <f>IFERROR(IF(Y$7="","",
(
SUMIFS(IF($G$4="作業時間（hh:mm）",中間処理!$G:$G,中間処理!$I:$I),中間処理!$E:$E,Y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108,中間処理!$B:$B,"予定",中間処理!$C:$C,"&gt;="&amp;$G$1,中間処理!$C:$C,"&lt;="&amp;$G$2,中間処理!$D:$D,IF($G$3="すべての作業","&lt;&gt;",$G$3)),0)
)
/IF($G$5="10aあたり",Y$8*10,1)),"")</f>
        <v/>
      </c>
      <c r="Z108" s="35" t="str">
        <f>IFERROR(IF(Z$7="","",
(
SUMIFS(IF($G$4="作業時間（hh:mm）",中間処理!$G:$G,中間処理!$I:$I),中間処理!$E:$E,Z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108,中間処理!$B:$B,"予定",中間処理!$C:$C,"&gt;="&amp;$G$1,中間処理!$C:$C,"&lt;="&amp;$G$2,中間処理!$D:$D,IF($G$3="すべての作業","&lt;&gt;",$G$3)),0)
)
/IF($G$5="10aあたり",Z$8*10,1)),"")</f>
        <v/>
      </c>
      <c r="AA108" s="35" t="str">
        <f>IFERROR(IF(AA$7="","",
(
SUMIFS(IF($G$4="作業時間（hh:mm）",中間処理!$G:$G,中間処理!$I:$I),中間処理!$E:$E,AA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108,中間処理!$B:$B,"予定",中間処理!$C:$C,"&gt;="&amp;$G$1,中間処理!$C:$C,"&lt;="&amp;$G$2,中間処理!$D:$D,IF($G$3="すべての作業","&lt;&gt;",$G$3)),0)
)
/IF($G$5="10aあたり",AA$8*10,1)),"")</f>
        <v/>
      </c>
      <c r="AB108" s="35" t="str">
        <f>IFERROR(IF(AB$7="","",
(
SUMIFS(IF($G$4="作業時間（hh:mm）",中間処理!$G:$G,中間処理!$I:$I),中間処理!$E:$E,AB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108,中間処理!$B:$B,"予定",中間処理!$C:$C,"&gt;="&amp;$G$1,中間処理!$C:$C,"&lt;="&amp;$G$2,中間処理!$D:$D,IF($G$3="すべての作業","&lt;&gt;",$G$3)),0)
)
/IF($G$5="10aあたり",AB$8*10,1)),"")</f>
        <v/>
      </c>
      <c r="AC108" s="35" t="str">
        <f>IFERROR(IF(AC$7="","",
(
SUMIFS(IF($G$4="作業時間（hh:mm）",中間処理!$G:$G,中間処理!$I:$I),中間処理!$E:$E,AC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108,中間処理!$B:$B,"予定",中間処理!$C:$C,"&gt;="&amp;$G$1,中間処理!$C:$C,"&lt;="&amp;$G$2,中間処理!$D:$D,IF($G$3="すべての作業","&lt;&gt;",$G$3)),0)
)
/IF($G$5="10aあたり",AC$8*10,1)),"")</f>
        <v/>
      </c>
      <c r="AD108" s="35" t="str">
        <f>IFERROR(IF(AD$7="","",
(
SUMIFS(IF($G$4="作業時間（hh:mm）",中間処理!$G:$G,中間処理!$I:$I),中間処理!$E:$E,AD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108,中間処理!$B:$B,"予定",中間処理!$C:$C,"&gt;="&amp;$G$1,中間処理!$C:$C,"&lt;="&amp;$G$2,中間処理!$D:$D,IF($G$3="すべての作業","&lt;&gt;",$G$3)),0)
)
/IF($G$5="10aあたり",AD$8*10,1)),"")</f>
        <v/>
      </c>
      <c r="AE108" s="35" t="str">
        <f>IFERROR(IF(AE$7="","",
(
SUMIFS(IF($G$4="作業時間（hh:mm）",中間処理!$G:$G,中間処理!$I:$I),中間処理!$E:$E,AE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108,中間処理!$B:$B,"予定",中間処理!$C:$C,"&gt;="&amp;$G$1,中間処理!$C:$C,"&lt;="&amp;$G$2,中間処理!$D:$D,IF($G$3="すべての作業","&lt;&gt;",$G$3)),0)
)
/IF($G$5="10aあたり",AE$8*10,1)),"")</f>
        <v/>
      </c>
      <c r="AF108" s="35" t="str">
        <f>IFERROR(IF(AF$7="","",
(
SUMIFS(IF($G$4="作業時間（hh:mm）",中間処理!$G:$G,中間処理!$I:$I),中間処理!$E:$E,AF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108,中間処理!$B:$B,"予定",中間処理!$C:$C,"&gt;="&amp;$G$1,中間処理!$C:$C,"&lt;="&amp;$G$2,中間処理!$D:$D,IF($G$3="すべての作業","&lt;&gt;",$G$3)),0)
)
/IF($G$5="10aあたり",AF$8*10,1)),"")</f>
        <v/>
      </c>
      <c r="AG108" s="35" t="str">
        <f>IFERROR(IF(AG$7="","",
(
SUMIFS(IF($G$4="作業時間（hh:mm）",中間処理!$G:$G,中間処理!$I:$I),中間処理!$E:$E,AG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108,中間処理!$B:$B,"予定",中間処理!$C:$C,"&gt;="&amp;$G$1,中間処理!$C:$C,"&lt;="&amp;$G$2,中間処理!$D:$D,IF($G$3="すべての作業","&lt;&gt;",$G$3)),0)
)
/IF($G$5="10aあたり",AG$8*10,1)),"")</f>
        <v/>
      </c>
      <c r="AH108" s="35" t="str">
        <f>IFERROR(IF(AH$7="","",
(
SUMIFS(IF($G$4="作業時間（hh:mm）",中間処理!$G:$G,中間処理!$I:$I),中間処理!$E:$E,AH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108,中間処理!$B:$B,"予定",中間処理!$C:$C,"&gt;="&amp;$G$1,中間処理!$C:$C,"&lt;="&amp;$G$2,中間処理!$D:$D,IF($G$3="すべての作業","&lt;&gt;",$G$3)),0)
)
/IF($G$5="10aあたり",AH$8*10,1)),"")</f>
        <v/>
      </c>
      <c r="AI108" s="35" t="str">
        <f>IFERROR(IF(AI$7="","",
(
SUMIFS(IF($G$4="作業時間（hh:mm）",中間処理!$G:$G,中間処理!$I:$I),中間処理!$E:$E,AI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108,中間処理!$B:$B,"予定",中間処理!$C:$C,"&gt;="&amp;$G$1,中間処理!$C:$C,"&lt;="&amp;$G$2,中間処理!$D:$D,IF($G$3="すべての作業","&lt;&gt;",$G$3)),0)
)
/IF($G$5="10aあたり",AI$8*10,1)),"")</f>
        <v/>
      </c>
      <c r="AJ108" s="35" t="str">
        <f>IFERROR(IF(AJ$7="","",
(
SUMIFS(IF($G$4="作業時間（hh:mm）",中間処理!$G:$G,中間処理!$I:$I),中間処理!$E:$E,AJ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108,中間処理!$B:$B,"予定",中間処理!$C:$C,"&gt;="&amp;$G$1,中間処理!$C:$C,"&lt;="&amp;$G$2,中間処理!$D:$D,IF($G$3="すべての作業","&lt;&gt;",$G$3)),0)
)
/IF($G$5="10aあたり",AJ$8*10,1)),"")</f>
        <v/>
      </c>
      <c r="AK108" s="35" t="str">
        <f>IFERROR(IF(AK$7="","",
(
SUMIFS(IF($G$4="作業時間（hh:mm）",中間処理!$G:$G,中間処理!$I:$I),中間処理!$E:$E,AK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108,中間処理!$B:$B,"予定",中間処理!$C:$C,"&gt;="&amp;$G$1,中間処理!$C:$C,"&lt;="&amp;$G$2,中間処理!$D:$D,IF($G$3="すべての作業","&lt;&gt;",$G$3)),0)
)
/IF($G$5="10aあたり",AK$8*10,1)),"")</f>
        <v/>
      </c>
      <c r="AL108" s="35" t="str">
        <f>IFERROR(IF(AL$7="","",
(
SUMIFS(IF($G$4="作業時間（hh:mm）",中間処理!$G:$G,中間処理!$I:$I),中間処理!$E:$E,AL$7,中間処理!$F:$F,$F108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108,中間処理!$B:$B,"予定",中間処理!$C:$C,"&gt;="&amp;$G$1,中間処理!$C:$C,"&lt;="&amp;$G$2,中間処理!$D:$D,IF($G$3="すべての作業","&lt;&gt;",$G$3)),0)
)
/IF($G$5="10aあたり",AL$8*10,1)),"")</f>
        <v/>
      </c>
    </row>
    <row r="109" spans="7:38">
      <c r="G109" s="13"/>
      <c r="H109" s="22" t="str">
        <f>IF(G109="","",
IF(G$4="作業時間（hh:mm）",SUM(I109:AL109),
IF(
COUNTIFS(単価情報!C:C,F109,単価情報!B:B,"作業者",単価情報!K:K,"&gt;="&amp;G$1,単価情報!J:J,"&lt;="&amp;G$2)
+COUNTIFS(単価情報!C:C,F109,単価情報!B:B,"作業者",単価情報!K:K,"",単価情報!J:J,"&lt;="&amp;G$2)=0,
"単価設定なし",SUM(I109:AL109))))</f>
        <v/>
      </c>
      <c r="I109" s="34" t="str">
        <f>IFERROR(IF(I$7="","",
(
SUMIFS(IF($G$4="作業時間（hh:mm）",中間処理!$G:$G,中間処理!$I:$I),中間処理!$E:$E,I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109,中間処理!$B:$B,"予定",中間処理!$C:$C,"&gt;="&amp;$G$1,中間処理!$C:$C,"&lt;="&amp;$G$2,中間処理!$D:$D,IF($G$3="すべての作業","&lt;&gt;",$G$3)),0)
)
/IF($G$5="10aあたり",I$8*10,1)),"")</f>
        <v/>
      </c>
      <c r="J109" s="35" t="str">
        <f>IFERROR(IF(J$7="","",
(
SUMIFS(IF($G$4="作業時間（hh:mm）",中間処理!$G:$G,中間処理!$I:$I),中間処理!$E:$E,J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109,中間処理!$B:$B,"予定",中間処理!$C:$C,"&gt;="&amp;$G$1,中間処理!$C:$C,"&lt;="&amp;$G$2,中間処理!$D:$D,IF($G$3="すべての作業","&lt;&gt;",$G$3)),0)
)
/IF($G$5="10aあたり",J$8*10,1)),"")</f>
        <v/>
      </c>
      <c r="K109" s="35" t="str">
        <f>IFERROR(IF(K$7="","",
(
SUMIFS(IF($G$4="作業時間（hh:mm）",中間処理!$G:$G,中間処理!$I:$I),中間処理!$E:$E,K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109,中間処理!$B:$B,"予定",中間処理!$C:$C,"&gt;="&amp;$G$1,中間処理!$C:$C,"&lt;="&amp;$G$2,中間処理!$D:$D,IF($G$3="すべての作業","&lt;&gt;",$G$3)),0)
)
/IF($G$5="10aあたり",K$8*10,1)),"")</f>
        <v/>
      </c>
      <c r="L109" s="35" t="str">
        <f>IFERROR(IF(L$7="","",
(
SUMIFS(IF($G$4="作業時間（hh:mm）",中間処理!$G:$G,中間処理!$I:$I),中間処理!$E:$E,L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109,中間処理!$B:$B,"予定",中間処理!$C:$C,"&gt;="&amp;$G$1,中間処理!$C:$C,"&lt;="&amp;$G$2,中間処理!$D:$D,IF($G$3="すべての作業","&lt;&gt;",$G$3)),0)
)
/IF($G$5="10aあたり",L$8*10,1)),"")</f>
        <v/>
      </c>
      <c r="M109" s="35" t="str">
        <f>IFERROR(IF(M$7="","",
(
SUMIFS(IF($G$4="作業時間（hh:mm）",中間処理!$G:$G,中間処理!$I:$I),中間処理!$E:$E,M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109,中間処理!$B:$B,"予定",中間処理!$C:$C,"&gt;="&amp;$G$1,中間処理!$C:$C,"&lt;="&amp;$G$2,中間処理!$D:$D,IF($G$3="すべての作業","&lt;&gt;",$G$3)),0)
)
/IF($G$5="10aあたり",M$8*10,1)),"")</f>
        <v/>
      </c>
      <c r="N109" s="35" t="str">
        <f>IFERROR(IF(N$7="","",
(
SUMIFS(IF($G$4="作業時間（hh:mm）",中間処理!$G:$G,中間処理!$I:$I),中間処理!$E:$E,N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109,中間処理!$B:$B,"予定",中間処理!$C:$C,"&gt;="&amp;$G$1,中間処理!$C:$C,"&lt;="&amp;$G$2,中間処理!$D:$D,IF($G$3="すべての作業","&lt;&gt;",$G$3)),0)
)
/IF($G$5="10aあたり",N$8*10,1)),"")</f>
        <v/>
      </c>
      <c r="O109" s="35" t="str">
        <f>IFERROR(IF(O$7="","",
(
SUMIFS(IF($G$4="作業時間（hh:mm）",中間処理!$G:$G,中間処理!$I:$I),中間処理!$E:$E,O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109,中間処理!$B:$B,"予定",中間処理!$C:$C,"&gt;="&amp;$G$1,中間処理!$C:$C,"&lt;="&amp;$G$2,中間処理!$D:$D,IF($G$3="すべての作業","&lt;&gt;",$G$3)),0)
)
/IF($G$5="10aあたり",O$8*10,1)),"")</f>
        <v/>
      </c>
      <c r="P109" s="35" t="str">
        <f>IFERROR(IF(P$7="","",
(
SUMIFS(IF($G$4="作業時間（hh:mm）",中間処理!$G:$G,中間処理!$I:$I),中間処理!$E:$E,P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109,中間処理!$B:$B,"予定",中間処理!$C:$C,"&gt;="&amp;$G$1,中間処理!$C:$C,"&lt;="&amp;$G$2,中間処理!$D:$D,IF($G$3="すべての作業","&lt;&gt;",$G$3)),0)
)
/IF($G$5="10aあたり",P$8*10,1)),"")</f>
        <v/>
      </c>
      <c r="Q109" s="35" t="str">
        <f>IFERROR(IF(Q$7="","",
(
SUMIFS(IF($G$4="作業時間（hh:mm）",中間処理!$G:$G,中間処理!$I:$I),中間処理!$E:$E,Q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109,中間処理!$B:$B,"予定",中間処理!$C:$C,"&gt;="&amp;$G$1,中間処理!$C:$C,"&lt;="&amp;$G$2,中間処理!$D:$D,IF($G$3="すべての作業","&lt;&gt;",$G$3)),0)
)
/IF($G$5="10aあたり",Q$8*10,1)),"")</f>
        <v/>
      </c>
      <c r="R109" s="35" t="str">
        <f>IFERROR(IF(R$7="","",
(
SUMIFS(IF($G$4="作業時間（hh:mm）",中間処理!$G:$G,中間処理!$I:$I),中間処理!$E:$E,R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109,中間処理!$B:$B,"予定",中間処理!$C:$C,"&gt;="&amp;$G$1,中間処理!$C:$C,"&lt;="&amp;$G$2,中間処理!$D:$D,IF($G$3="すべての作業","&lt;&gt;",$G$3)),0)
)
/IF($G$5="10aあたり",R$8*10,1)),"")</f>
        <v/>
      </c>
      <c r="S109" s="35" t="str">
        <f>IFERROR(IF(S$7="","",
(
SUMIFS(IF($G$4="作業時間（hh:mm）",中間処理!$G:$G,中間処理!$I:$I),中間処理!$E:$E,S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109,中間処理!$B:$B,"予定",中間処理!$C:$C,"&gt;="&amp;$G$1,中間処理!$C:$C,"&lt;="&amp;$G$2,中間処理!$D:$D,IF($G$3="すべての作業","&lt;&gt;",$G$3)),0)
)
/IF($G$5="10aあたり",S$8*10,1)),"")</f>
        <v/>
      </c>
      <c r="T109" s="35" t="str">
        <f>IFERROR(IF(T$7="","",
(
SUMIFS(IF($G$4="作業時間（hh:mm）",中間処理!$G:$G,中間処理!$I:$I),中間処理!$E:$E,T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109,中間処理!$B:$B,"予定",中間処理!$C:$C,"&gt;="&amp;$G$1,中間処理!$C:$C,"&lt;="&amp;$G$2,中間処理!$D:$D,IF($G$3="すべての作業","&lt;&gt;",$G$3)),0)
)
/IF($G$5="10aあたり",T$8*10,1)),"")</f>
        <v/>
      </c>
      <c r="U109" s="35" t="str">
        <f>IFERROR(IF(U$7="","",
(
SUMIFS(IF($G$4="作業時間（hh:mm）",中間処理!$G:$G,中間処理!$I:$I),中間処理!$E:$E,U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109,中間処理!$B:$B,"予定",中間処理!$C:$C,"&gt;="&amp;$G$1,中間処理!$C:$C,"&lt;="&amp;$G$2,中間処理!$D:$D,IF($G$3="すべての作業","&lt;&gt;",$G$3)),0)
)
/IF($G$5="10aあたり",U$8*10,1)),"")</f>
        <v/>
      </c>
      <c r="V109" s="35" t="str">
        <f>IFERROR(IF(V$7="","",
(
SUMIFS(IF($G$4="作業時間（hh:mm）",中間処理!$G:$G,中間処理!$I:$I),中間処理!$E:$E,V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109,中間処理!$B:$B,"予定",中間処理!$C:$C,"&gt;="&amp;$G$1,中間処理!$C:$C,"&lt;="&amp;$G$2,中間処理!$D:$D,IF($G$3="すべての作業","&lt;&gt;",$G$3)),0)
)
/IF($G$5="10aあたり",V$8*10,1)),"")</f>
        <v/>
      </c>
      <c r="W109" s="35" t="str">
        <f>IFERROR(IF(W$7="","",
(
SUMIFS(IF($G$4="作業時間（hh:mm）",中間処理!$G:$G,中間処理!$I:$I),中間処理!$E:$E,W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109,中間処理!$B:$B,"予定",中間処理!$C:$C,"&gt;="&amp;$G$1,中間処理!$C:$C,"&lt;="&amp;$G$2,中間処理!$D:$D,IF($G$3="すべての作業","&lt;&gt;",$G$3)),0)
)
/IF($G$5="10aあたり",W$8*10,1)),"")</f>
        <v/>
      </c>
      <c r="X109" s="35" t="str">
        <f>IFERROR(IF(X$7="","",
(
SUMIFS(IF($G$4="作業時間（hh:mm）",中間処理!$G:$G,中間処理!$I:$I),中間処理!$E:$E,X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109,中間処理!$B:$B,"予定",中間処理!$C:$C,"&gt;="&amp;$G$1,中間処理!$C:$C,"&lt;="&amp;$G$2,中間処理!$D:$D,IF($G$3="すべての作業","&lt;&gt;",$G$3)),0)
)
/IF($G$5="10aあたり",X$8*10,1)),"")</f>
        <v/>
      </c>
      <c r="Y109" s="35" t="str">
        <f>IFERROR(IF(Y$7="","",
(
SUMIFS(IF($G$4="作業時間（hh:mm）",中間処理!$G:$G,中間処理!$I:$I),中間処理!$E:$E,Y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109,中間処理!$B:$B,"予定",中間処理!$C:$C,"&gt;="&amp;$G$1,中間処理!$C:$C,"&lt;="&amp;$G$2,中間処理!$D:$D,IF($G$3="すべての作業","&lt;&gt;",$G$3)),0)
)
/IF($G$5="10aあたり",Y$8*10,1)),"")</f>
        <v/>
      </c>
      <c r="Z109" s="35" t="str">
        <f>IFERROR(IF(Z$7="","",
(
SUMIFS(IF($G$4="作業時間（hh:mm）",中間処理!$G:$G,中間処理!$I:$I),中間処理!$E:$E,Z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109,中間処理!$B:$B,"予定",中間処理!$C:$C,"&gt;="&amp;$G$1,中間処理!$C:$C,"&lt;="&amp;$G$2,中間処理!$D:$D,IF($G$3="すべての作業","&lt;&gt;",$G$3)),0)
)
/IF($G$5="10aあたり",Z$8*10,1)),"")</f>
        <v/>
      </c>
      <c r="AA109" s="35" t="str">
        <f>IFERROR(IF(AA$7="","",
(
SUMIFS(IF($G$4="作業時間（hh:mm）",中間処理!$G:$G,中間処理!$I:$I),中間処理!$E:$E,AA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109,中間処理!$B:$B,"予定",中間処理!$C:$C,"&gt;="&amp;$G$1,中間処理!$C:$C,"&lt;="&amp;$G$2,中間処理!$D:$D,IF($G$3="すべての作業","&lt;&gt;",$G$3)),0)
)
/IF($G$5="10aあたり",AA$8*10,1)),"")</f>
        <v/>
      </c>
      <c r="AB109" s="35" t="str">
        <f>IFERROR(IF(AB$7="","",
(
SUMIFS(IF($G$4="作業時間（hh:mm）",中間処理!$G:$G,中間処理!$I:$I),中間処理!$E:$E,AB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109,中間処理!$B:$B,"予定",中間処理!$C:$C,"&gt;="&amp;$G$1,中間処理!$C:$C,"&lt;="&amp;$G$2,中間処理!$D:$D,IF($G$3="すべての作業","&lt;&gt;",$G$3)),0)
)
/IF($G$5="10aあたり",AB$8*10,1)),"")</f>
        <v/>
      </c>
      <c r="AC109" s="35" t="str">
        <f>IFERROR(IF(AC$7="","",
(
SUMIFS(IF($G$4="作業時間（hh:mm）",中間処理!$G:$G,中間処理!$I:$I),中間処理!$E:$E,AC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109,中間処理!$B:$B,"予定",中間処理!$C:$C,"&gt;="&amp;$G$1,中間処理!$C:$C,"&lt;="&amp;$G$2,中間処理!$D:$D,IF($G$3="すべての作業","&lt;&gt;",$G$3)),0)
)
/IF($G$5="10aあたり",AC$8*10,1)),"")</f>
        <v/>
      </c>
      <c r="AD109" s="35" t="str">
        <f>IFERROR(IF(AD$7="","",
(
SUMIFS(IF($G$4="作業時間（hh:mm）",中間処理!$G:$G,中間処理!$I:$I),中間処理!$E:$E,AD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109,中間処理!$B:$B,"予定",中間処理!$C:$C,"&gt;="&amp;$G$1,中間処理!$C:$C,"&lt;="&amp;$G$2,中間処理!$D:$D,IF($G$3="すべての作業","&lt;&gt;",$G$3)),0)
)
/IF($G$5="10aあたり",AD$8*10,1)),"")</f>
        <v/>
      </c>
      <c r="AE109" s="35" t="str">
        <f>IFERROR(IF(AE$7="","",
(
SUMIFS(IF($G$4="作業時間（hh:mm）",中間処理!$G:$G,中間処理!$I:$I),中間処理!$E:$E,AE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109,中間処理!$B:$B,"予定",中間処理!$C:$C,"&gt;="&amp;$G$1,中間処理!$C:$C,"&lt;="&amp;$G$2,中間処理!$D:$D,IF($G$3="すべての作業","&lt;&gt;",$G$3)),0)
)
/IF($G$5="10aあたり",AE$8*10,1)),"")</f>
        <v/>
      </c>
      <c r="AF109" s="35" t="str">
        <f>IFERROR(IF(AF$7="","",
(
SUMIFS(IF($G$4="作業時間（hh:mm）",中間処理!$G:$G,中間処理!$I:$I),中間処理!$E:$E,AF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109,中間処理!$B:$B,"予定",中間処理!$C:$C,"&gt;="&amp;$G$1,中間処理!$C:$C,"&lt;="&amp;$G$2,中間処理!$D:$D,IF($G$3="すべての作業","&lt;&gt;",$G$3)),0)
)
/IF($G$5="10aあたり",AF$8*10,1)),"")</f>
        <v/>
      </c>
      <c r="AG109" s="35" t="str">
        <f>IFERROR(IF(AG$7="","",
(
SUMIFS(IF($G$4="作業時間（hh:mm）",中間処理!$G:$G,中間処理!$I:$I),中間処理!$E:$E,AG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109,中間処理!$B:$B,"予定",中間処理!$C:$C,"&gt;="&amp;$G$1,中間処理!$C:$C,"&lt;="&amp;$G$2,中間処理!$D:$D,IF($G$3="すべての作業","&lt;&gt;",$G$3)),0)
)
/IF($G$5="10aあたり",AG$8*10,1)),"")</f>
        <v/>
      </c>
      <c r="AH109" s="35" t="str">
        <f>IFERROR(IF(AH$7="","",
(
SUMIFS(IF($G$4="作業時間（hh:mm）",中間処理!$G:$G,中間処理!$I:$I),中間処理!$E:$E,AH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109,中間処理!$B:$B,"予定",中間処理!$C:$C,"&gt;="&amp;$G$1,中間処理!$C:$C,"&lt;="&amp;$G$2,中間処理!$D:$D,IF($G$3="すべての作業","&lt;&gt;",$G$3)),0)
)
/IF($G$5="10aあたり",AH$8*10,1)),"")</f>
        <v/>
      </c>
      <c r="AI109" s="35" t="str">
        <f>IFERROR(IF(AI$7="","",
(
SUMIFS(IF($G$4="作業時間（hh:mm）",中間処理!$G:$G,中間処理!$I:$I),中間処理!$E:$E,AI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109,中間処理!$B:$B,"予定",中間処理!$C:$C,"&gt;="&amp;$G$1,中間処理!$C:$C,"&lt;="&amp;$G$2,中間処理!$D:$D,IF($G$3="すべての作業","&lt;&gt;",$G$3)),0)
)
/IF($G$5="10aあたり",AI$8*10,1)),"")</f>
        <v/>
      </c>
      <c r="AJ109" s="35" t="str">
        <f>IFERROR(IF(AJ$7="","",
(
SUMIFS(IF($G$4="作業時間（hh:mm）",中間処理!$G:$G,中間処理!$I:$I),中間処理!$E:$E,AJ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109,中間処理!$B:$B,"予定",中間処理!$C:$C,"&gt;="&amp;$G$1,中間処理!$C:$C,"&lt;="&amp;$G$2,中間処理!$D:$D,IF($G$3="すべての作業","&lt;&gt;",$G$3)),0)
)
/IF($G$5="10aあたり",AJ$8*10,1)),"")</f>
        <v/>
      </c>
      <c r="AK109" s="35" t="str">
        <f>IFERROR(IF(AK$7="","",
(
SUMIFS(IF($G$4="作業時間（hh:mm）",中間処理!$G:$G,中間処理!$I:$I),中間処理!$E:$E,AK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109,中間処理!$B:$B,"予定",中間処理!$C:$C,"&gt;="&amp;$G$1,中間処理!$C:$C,"&lt;="&amp;$G$2,中間処理!$D:$D,IF($G$3="すべての作業","&lt;&gt;",$G$3)),0)
)
/IF($G$5="10aあたり",AK$8*10,1)),"")</f>
        <v/>
      </c>
      <c r="AL109" s="35" t="str">
        <f>IFERROR(IF(AL$7="","",
(
SUMIFS(IF($G$4="作業時間（hh:mm）",中間処理!$G:$G,中間処理!$I:$I),中間処理!$E:$E,AL$7,中間処理!$F:$F,$F109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109,中間処理!$B:$B,"予定",中間処理!$C:$C,"&gt;="&amp;$G$1,中間処理!$C:$C,"&lt;="&amp;$G$2,中間処理!$D:$D,IF($G$3="すべての作業","&lt;&gt;",$G$3)),0)
)
/IF($G$5="10aあたり",AL$8*10,1)),"")</f>
        <v/>
      </c>
    </row>
    <row r="110" spans="7:38">
      <c r="G110" s="13"/>
      <c r="H110" s="22" t="str">
        <f>IF(G110="","",
IF(G$4="作業時間（hh:mm）",SUM(I110:AL110),
IF(
COUNTIFS(単価情報!C:C,F110,単価情報!B:B,"作業者",単価情報!K:K,"&gt;="&amp;G$1,単価情報!J:J,"&lt;="&amp;G$2)
+COUNTIFS(単価情報!C:C,F110,単価情報!B:B,"作業者",単価情報!K:K,"",単価情報!J:J,"&lt;="&amp;G$2)=0,
"単価設定なし",SUM(I110:AL110))))</f>
        <v/>
      </c>
      <c r="I110" s="34" t="str">
        <f>IFERROR(IF(I$7="","",
(
SUMIFS(IF($G$4="作業時間（hh:mm）",中間処理!$G:$G,中間処理!$I:$I),中間処理!$E:$E,I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110,中間処理!$B:$B,"予定",中間処理!$C:$C,"&gt;="&amp;$G$1,中間処理!$C:$C,"&lt;="&amp;$G$2,中間処理!$D:$D,IF($G$3="すべての作業","&lt;&gt;",$G$3)),0)
)
/IF($G$5="10aあたり",I$8*10,1)),"")</f>
        <v/>
      </c>
      <c r="J110" s="35" t="str">
        <f>IFERROR(IF(J$7="","",
(
SUMIFS(IF($G$4="作業時間（hh:mm）",中間処理!$G:$G,中間処理!$I:$I),中間処理!$E:$E,J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110,中間処理!$B:$B,"予定",中間処理!$C:$C,"&gt;="&amp;$G$1,中間処理!$C:$C,"&lt;="&amp;$G$2,中間処理!$D:$D,IF($G$3="すべての作業","&lt;&gt;",$G$3)),0)
)
/IF($G$5="10aあたり",J$8*10,1)),"")</f>
        <v/>
      </c>
      <c r="K110" s="35" t="str">
        <f>IFERROR(IF(K$7="","",
(
SUMIFS(IF($G$4="作業時間（hh:mm）",中間処理!$G:$G,中間処理!$I:$I),中間処理!$E:$E,K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110,中間処理!$B:$B,"予定",中間処理!$C:$C,"&gt;="&amp;$G$1,中間処理!$C:$C,"&lt;="&amp;$G$2,中間処理!$D:$D,IF($G$3="すべての作業","&lt;&gt;",$G$3)),0)
)
/IF($G$5="10aあたり",K$8*10,1)),"")</f>
        <v/>
      </c>
      <c r="L110" s="35" t="str">
        <f>IFERROR(IF(L$7="","",
(
SUMIFS(IF($G$4="作業時間（hh:mm）",中間処理!$G:$G,中間処理!$I:$I),中間処理!$E:$E,L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110,中間処理!$B:$B,"予定",中間処理!$C:$C,"&gt;="&amp;$G$1,中間処理!$C:$C,"&lt;="&amp;$G$2,中間処理!$D:$D,IF($G$3="すべての作業","&lt;&gt;",$G$3)),0)
)
/IF($G$5="10aあたり",L$8*10,1)),"")</f>
        <v/>
      </c>
      <c r="M110" s="35" t="str">
        <f>IFERROR(IF(M$7="","",
(
SUMIFS(IF($G$4="作業時間（hh:mm）",中間処理!$G:$G,中間処理!$I:$I),中間処理!$E:$E,M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110,中間処理!$B:$B,"予定",中間処理!$C:$C,"&gt;="&amp;$G$1,中間処理!$C:$C,"&lt;="&amp;$G$2,中間処理!$D:$D,IF($G$3="すべての作業","&lt;&gt;",$G$3)),0)
)
/IF($G$5="10aあたり",M$8*10,1)),"")</f>
        <v/>
      </c>
      <c r="N110" s="35" t="str">
        <f>IFERROR(IF(N$7="","",
(
SUMIFS(IF($G$4="作業時間（hh:mm）",中間処理!$G:$G,中間処理!$I:$I),中間処理!$E:$E,N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110,中間処理!$B:$B,"予定",中間処理!$C:$C,"&gt;="&amp;$G$1,中間処理!$C:$C,"&lt;="&amp;$G$2,中間処理!$D:$D,IF($G$3="すべての作業","&lt;&gt;",$G$3)),0)
)
/IF($G$5="10aあたり",N$8*10,1)),"")</f>
        <v/>
      </c>
      <c r="O110" s="35" t="str">
        <f>IFERROR(IF(O$7="","",
(
SUMIFS(IF($G$4="作業時間（hh:mm）",中間処理!$G:$G,中間処理!$I:$I),中間処理!$E:$E,O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110,中間処理!$B:$B,"予定",中間処理!$C:$C,"&gt;="&amp;$G$1,中間処理!$C:$C,"&lt;="&amp;$G$2,中間処理!$D:$D,IF($G$3="すべての作業","&lt;&gt;",$G$3)),0)
)
/IF($G$5="10aあたり",O$8*10,1)),"")</f>
        <v/>
      </c>
      <c r="P110" s="35" t="str">
        <f>IFERROR(IF(P$7="","",
(
SUMIFS(IF($G$4="作業時間（hh:mm）",中間処理!$G:$G,中間処理!$I:$I),中間処理!$E:$E,P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110,中間処理!$B:$B,"予定",中間処理!$C:$C,"&gt;="&amp;$G$1,中間処理!$C:$C,"&lt;="&amp;$G$2,中間処理!$D:$D,IF($G$3="すべての作業","&lt;&gt;",$G$3)),0)
)
/IF($G$5="10aあたり",P$8*10,1)),"")</f>
        <v/>
      </c>
      <c r="Q110" s="35" t="str">
        <f>IFERROR(IF(Q$7="","",
(
SUMIFS(IF($G$4="作業時間（hh:mm）",中間処理!$G:$G,中間処理!$I:$I),中間処理!$E:$E,Q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110,中間処理!$B:$B,"予定",中間処理!$C:$C,"&gt;="&amp;$G$1,中間処理!$C:$C,"&lt;="&amp;$G$2,中間処理!$D:$D,IF($G$3="すべての作業","&lt;&gt;",$G$3)),0)
)
/IF($G$5="10aあたり",Q$8*10,1)),"")</f>
        <v/>
      </c>
      <c r="R110" s="35" t="str">
        <f>IFERROR(IF(R$7="","",
(
SUMIFS(IF($G$4="作業時間（hh:mm）",中間処理!$G:$G,中間処理!$I:$I),中間処理!$E:$E,R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110,中間処理!$B:$B,"予定",中間処理!$C:$C,"&gt;="&amp;$G$1,中間処理!$C:$C,"&lt;="&amp;$G$2,中間処理!$D:$D,IF($G$3="すべての作業","&lt;&gt;",$G$3)),0)
)
/IF($G$5="10aあたり",R$8*10,1)),"")</f>
        <v/>
      </c>
      <c r="S110" s="35" t="str">
        <f>IFERROR(IF(S$7="","",
(
SUMIFS(IF($G$4="作業時間（hh:mm）",中間処理!$G:$G,中間処理!$I:$I),中間処理!$E:$E,S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110,中間処理!$B:$B,"予定",中間処理!$C:$C,"&gt;="&amp;$G$1,中間処理!$C:$C,"&lt;="&amp;$G$2,中間処理!$D:$D,IF($G$3="すべての作業","&lt;&gt;",$G$3)),0)
)
/IF($G$5="10aあたり",S$8*10,1)),"")</f>
        <v/>
      </c>
      <c r="T110" s="35" t="str">
        <f>IFERROR(IF(T$7="","",
(
SUMIFS(IF($G$4="作業時間（hh:mm）",中間処理!$G:$G,中間処理!$I:$I),中間処理!$E:$E,T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110,中間処理!$B:$B,"予定",中間処理!$C:$C,"&gt;="&amp;$G$1,中間処理!$C:$C,"&lt;="&amp;$G$2,中間処理!$D:$D,IF($G$3="すべての作業","&lt;&gt;",$G$3)),0)
)
/IF($G$5="10aあたり",T$8*10,1)),"")</f>
        <v/>
      </c>
      <c r="U110" s="35" t="str">
        <f>IFERROR(IF(U$7="","",
(
SUMIFS(IF($G$4="作業時間（hh:mm）",中間処理!$G:$G,中間処理!$I:$I),中間処理!$E:$E,U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110,中間処理!$B:$B,"予定",中間処理!$C:$C,"&gt;="&amp;$G$1,中間処理!$C:$C,"&lt;="&amp;$G$2,中間処理!$D:$D,IF($G$3="すべての作業","&lt;&gt;",$G$3)),0)
)
/IF($G$5="10aあたり",U$8*10,1)),"")</f>
        <v/>
      </c>
      <c r="V110" s="35" t="str">
        <f>IFERROR(IF(V$7="","",
(
SUMIFS(IF($G$4="作業時間（hh:mm）",中間処理!$G:$G,中間処理!$I:$I),中間処理!$E:$E,V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110,中間処理!$B:$B,"予定",中間処理!$C:$C,"&gt;="&amp;$G$1,中間処理!$C:$C,"&lt;="&amp;$G$2,中間処理!$D:$D,IF($G$3="すべての作業","&lt;&gt;",$G$3)),0)
)
/IF($G$5="10aあたり",V$8*10,1)),"")</f>
        <v/>
      </c>
      <c r="W110" s="35" t="str">
        <f>IFERROR(IF(W$7="","",
(
SUMIFS(IF($G$4="作業時間（hh:mm）",中間処理!$G:$G,中間処理!$I:$I),中間処理!$E:$E,W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110,中間処理!$B:$B,"予定",中間処理!$C:$C,"&gt;="&amp;$G$1,中間処理!$C:$C,"&lt;="&amp;$G$2,中間処理!$D:$D,IF($G$3="すべての作業","&lt;&gt;",$G$3)),0)
)
/IF($G$5="10aあたり",W$8*10,1)),"")</f>
        <v/>
      </c>
      <c r="X110" s="35" t="str">
        <f>IFERROR(IF(X$7="","",
(
SUMIFS(IF($G$4="作業時間（hh:mm）",中間処理!$G:$G,中間処理!$I:$I),中間処理!$E:$E,X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110,中間処理!$B:$B,"予定",中間処理!$C:$C,"&gt;="&amp;$G$1,中間処理!$C:$C,"&lt;="&amp;$G$2,中間処理!$D:$D,IF($G$3="すべての作業","&lt;&gt;",$G$3)),0)
)
/IF($G$5="10aあたり",X$8*10,1)),"")</f>
        <v/>
      </c>
      <c r="Y110" s="35" t="str">
        <f>IFERROR(IF(Y$7="","",
(
SUMIFS(IF($G$4="作業時間（hh:mm）",中間処理!$G:$G,中間処理!$I:$I),中間処理!$E:$E,Y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110,中間処理!$B:$B,"予定",中間処理!$C:$C,"&gt;="&amp;$G$1,中間処理!$C:$C,"&lt;="&amp;$G$2,中間処理!$D:$D,IF($G$3="すべての作業","&lt;&gt;",$G$3)),0)
)
/IF($G$5="10aあたり",Y$8*10,1)),"")</f>
        <v/>
      </c>
      <c r="Z110" s="35" t="str">
        <f>IFERROR(IF(Z$7="","",
(
SUMIFS(IF($G$4="作業時間（hh:mm）",中間処理!$G:$G,中間処理!$I:$I),中間処理!$E:$E,Z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110,中間処理!$B:$B,"予定",中間処理!$C:$C,"&gt;="&amp;$G$1,中間処理!$C:$C,"&lt;="&amp;$G$2,中間処理!$D:$D,IF($G$3="すべての作業","&lt;&gt;",$G$3)),0)
)
/IF($G$5="10aあたり",Z$8*10,1)),"")</f>
        <v/>
      </c>
      <c r="AA110" s="35" t="str">
        <f>IFERROR(IF(AA$7="","",
(
SUMIFS(IF($G$4="作業時間（hh:mm）",中間処理!$G:$G,中間処理!$I:$I),中間処理!$E:$E,AA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110,中間処理!$B:$B,"予定",中間処理!$C:$C,"&gt;="&amp;$G$1,中間処理!$C:$C,"&lt;="&amp;$G$2,中間処理!$D:$D,IF($G$3="すべての作業","&lt;&gt;",$G$3)),0)
)
/IF($G$5="10aあたり",AA$8*10,1)),"")</f>
        <v/>
      </c>
      <c r="AB110" s="35" t="str">
        <f>IFERROR(IF(AB$7="","",
(
SUMIFS(IF($G$4="作業時間（hh:mm）",中間処理!$G:$G,中間処理!$I:$I),中間処理!$E:$E,AB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110,中間処理!$B:$B,"予定",中間処理!$C:$C,"&gt;="&amp;$G$1,中間処理!$C:$C,"&lt;="&amp;$G$2,中間処理!$D:$D,IF($G$3="すべての作業","&lt;&gt;",$G$3)),0)
)
/IF($G$5="10aあたり",AB$8*10,1)),"")</f>
        <v/>
      </c>
      <c r="AC110" s="35" t="str">
        <f>IFERROR(IF(AC$7="","",
(
SUMIFS(IF($G$4="作業時間（hh:mm）",中間処理!$G:$G,中間処理!$I:$I),中間処理!$E:$E,AC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110,中間処理!$B:$B,"予定",中間処理!$C:$C,"&gt;="&amp;$G$1,中間処理!$C:$C,"&lt;="&amp;$G$2,中間処理!$D:$D,IF($G$3="すべての作業","&lt;&gt;",$G$3)),0)
)
/IF($G$5="10aあたり",AC$8*10,1)),"")</f>
        <v/>
      </c>
      <c r="AD110" s="35" t="str">
        <f>IFERROR(IF(AD$7="","",
(
SUMIFS(IF($G$4="作業時間（hh:mm）",中間処理!$G:$G,中間処理!$I:$I),中間処理!$E:$E,AD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110,中間処理!$B:$B,"予定",中間処理!$C:$C,"&gt;="&amp;$G$1,中間処理!$C:$C,"&lt;="&amp;$G$2,中間処理!$D:$D,IF($G$3="すべての作業","&lt;&gt;",$G$3)),0)
)
/IF($G$5="10aあたり",AD$8*10,1)),"")</f>
        <v/>
      </c>
      <c r="AE110" s="35" t="str">
        <f>IFERROR(IF(AE$7="","",
(
SUMIFS(IF($G$4="作業時間（hh:mm）",中間処理!$G:$G,中間処理!$I:$I),中間処理!$E:$E,AE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110,中間処理!$B:$B,"予定",中間処理!$C:$C,"&gt;="&amp;$G$1,中間処理!$C:$C,"&lt;="&amp;$G$2,中間処理!$D:$D,IF($G$3="すべての作業","&lt;&gt;",$G$3)),0)
)
/IF($G$5="10aあたり",AE$8*10,1)),"")</f>
        <v/>
      </c>
      <c r="AF110" s="35" t="str">
        <f>IFERROR(IF(AF$7="","",
(
SUMIFS(IF($G$4="作業時間（hh:mm）",中間処理!$G:$G,中間処理!$I:$I),中間処理!$E:$E,AF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110,中間処理!$B:$B,"予定",中間処理!$C:$C,"&gt;="&amp;$G$1,中間処理!$C:$C,"&lt;="&amp;$G$2,中間処理!$D:$D,IF($G$3="すべての作業","&lt;&gt;",$G$3)),0)
)
/IF($G$5="10aあたり",AF$8*10,1)),"")</f>
        <v/>
      </c>
      <c r="AG110" s="35" t="str">
        <f>IFERROR(IF(AG$7="","",
(
SUMIFS(IF($G$4="作業時間（hh:mm）",中間処理!$G:$G,中間処理!$I:$I),中間処理!$E:$E,AG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110,中間処理!$B:$B,"予定",中間処理!$C:$C,"&gt;="&amp;$G$1,中間処理!$C:$C,"&lt;="&amp;$G$2,中間処理!$D:$D,IF($G$3="すべての作業","&lt;&gt;",$G$3)),0)
)
/IF($G$5="10aあたり",AG$8*10,1)),"")</f>
        <v/>
      </c>
      <c r="AH110" s="35" t="str">
        <f>IFERROR(IF(AH$7="","",
(
SUMIFS(IF($G$4="作業時間（hh:mm）",中間処理!$G:$G,中間処理!$I:$I),中間処理!$E:$E,AH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110,中間処理!$B:$B,"予定",中間処理!$C:$C,"&gt;="&amp;$G$1,中間処理!$C:$C,"&lt;="&amp;$G$2,中間処理!$D:$D,IF($G$3="すべての作業","&lt;&gt;",$G$3)),0)
)
/IF($G$5="10aあたり",AH$8*10,1)),"")</f>
        <v/>
      </c>
      <c r="AI110" s="35" t="str">
        <f>IFERROR(IF(AI$7="","",
(
SUMIFS(IF($G$4="作業時間（hh:mm）",中間処理!$G:$G,中間処理!$I:$I),中間処理!$E:$E,AI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110,中間処理!$B:$B,"予定",中間処理!$C:$C,"&gt;="&amp;$G$1,中間処理!$C:$C,"&lt;="&amp;$G$2,中間処理!$D:$D,IF($G$3="すべての作業","&lt;&gt;",$G$3)),0)
)
/IF($G$5="10aあたり",AI$8*10,1)),"")</f>
        <v/>
      </c>
      <c r="AJ110" s="35" t="str">
        <f>IFERROR(IF(AJ$7="","",
(
SUMIFS(IF($G$4="作業時間（hh:mm）",中間処理!$G:$G,中間処理!$I:$I),中間処理!$E:$E,AJ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110,中間処理!$B:$B,"予定",中間処理!$C:$C,"&gt;="&amp;$G$1,中間処理!$C:$C,"&lt;="&amp;$G$2,中間処理!$D:$D,IF($G$3="すべての作業","&lt;&gt;",$G$3)),0)
)
/IF($G$5="10aあたり",AJ$8*10,1)),"")</f>
        <v/>
      </c>
      <c r="AK110" s="35" t="str">
        <f>IFERROR(IF(AK$7="","",
(
SUMIFS(IF($G$4="作業時間（hh:mm）",中間処理!$G:$G,中間処理!$I:$I),中間処理!$E:$E,AK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110,中間処理!$B:$B,"予定",中間処理!$C:$C,"&gt;="&amp;$G$1,中間処理!$C:$C,"&lt;="&amp;$G$2,中間処理!$D:$D,IF($G$3="すべての作業","&lt;&gt;",$G$3)),0)
)
/IF($G$5="10aあたり",AK$8*10,1)),"")</f>
        <v/>
      </c>
      <c r="AL110" s="35" t="str">
        <f>IFERROR(IF(AL$7="","",
(
SUMIFS(IF($G$4="作業時間（hh:mm）",中間処理!$G:$G,中間処理!$I:$I),中間処理!$E:$E,AL$7,中間処理!$F:$F,$F110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110,中間処理!$B:$B,"予定",中間処理!$C:$C,"&gt;="&amp;$G$1,中間処理!$C:$C,"&lt;="&amp;$G$2,中間処理!$D:$D,IF($G$3="すべての作業","&lt;&gt;",$G$3)),0)
)
/IF($G$5="10aあたり",AL$8*10,1)),"")</f>
        <v/>
      </c>
    </row>
    <row r="111" spans="7:38">
      <c r="G111" s="13"/>
      <c r="H111" s="22" t="str">
        <f>IF(G111="","",
IF(G$4="作業時間（hh:mm）",SUM(I111:AL111),
IF(
COUNTIFS(単価情報!C:C,F111,単価情報!B:B,"作業者",単価情報!K:K,"&gt;="&amp;G$1,単価情報!J:J,"&lt;="&amp;G$2)
+COUNTIFS(単価情報!C:C,F111,単価情報!B:B,"作業者",単価情報!K:K,"",単価情報!J:J,"&lt;="&amp;G$2)=0,
"単価設定なし",SUM(I111:AL111))))</f>
        <v/>
      </c>
      <c r="I111" s="34" t="str">
        <f>IFERROR(IF(I$7="","",
(
SUMIFS(IF($G$4="作業時間（hh:mm）",中間処理!$G:$G,中間処理!$I:$I),中間処理!$E:$E,I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111,中間処理!$B:$B,"予定",中間処理!$C:$C,"&gt;="&amp;$G$1,中間処理!$C:$C,"&lt;="&amp;$G$2,中間処理!$D:$D,IF($G$3="すべての作業","&lt;&gt;",$G$3)),0)
)
/IF($G$5="10aあたり",I$8*10,1)),"")</f>
        <v/>
      </c>
      <c r="J111" s="35" t="str">
        <f>IFERROR(IF(J$7="","",
(
SUMIFS(IF($G$4="作業時間（hh:mm）",中間処理!$G:$G,中間処理!$I:$I),中間処理!$E:$E,J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111,中間処理!$B:$B,"予定",中間処理!$C:$C,"&gt;="&amp;$G$1,中間処理!$C:$C,"&lt;="&amp;$G$2,中間処理!$D:$D,IF($G$3="すべての作業","&lt;&gt;",$G$3)),0)
)
/IF($G$5="10aあたり",J$8*10,1)),"")</f>
        <v/>
      </c>
      <c r="K111" s="35" t="str">
        <f>IFERROR(IF(K$7="","",
(
SUMIFS(IF($G$4="作業時間（hh:mm）",中間処理!$G:$G,中間処理!$I:$I),中間処理!$E:$E,K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111,中間処理!$B:$B,"予定",中間処理!$C:$C,"&gt;="&amp;$G$1,中間処理!$C:$C,"&lt;="&amp;$G$2,中間処理!$D:$D,IF($G$3="すべての作業","&lt;&gt;",$G$3)),0)
)
/IF($G$5="10aあたり",K$8*10,1)),"")</f>
        <v/>
      </c>
      <c r="L111" s="35" t="str">
        <f>IFERROR(IF(L$7="","",
(
SUMIFS(IF($G$4="作業時間（hh:mm）",中間処理!$G:$G,中間処理!$I:$I),中間処理!$E:$E,L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111,中間処理!$B:$B,"予定",中間処理!$C:$C,"&gt;="&amp;$G$1,中間処理!$C:$C,"&lt;="&amp;$G$2,中間処理!$D:$D,IF($G$3="すべての作業","&lt;&gt;",$G$3)),0)
)
/IF($G$5="10aあたり",L$8*10,1)),"")</f>
        <v/>
      </c>
      <c r="M111" s="35" t="str">
        <f>IFERROR(IF(M$7="","",
(
SUMIFS(IF($G$4="作業時間（hh:mm）",中間処理!$G:$G,中間処理!$I:$I),中間処理!$E:$E,M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111,中間処理!$B:$B,"予定",中間処理!$C:$C,"&gt;="&amp;$G$1,中間処理!$C:$C,"&lt;="&amp;$G$2,中間処理!$D:$D,IF($G$3="すべての作業","&lt;&gt;",$G$3)),0)
)
/IF($G$5="10aあたり",M$8*10,1)),"")</f>
        <v/>
      </c>
      <c r="N111" s="35" t="str">
        <f>IFERROR(IF(N$7="","",
(
SUMIFS(IF($G$4="作業時間（hh:mm）",中間処理!$G:$G,中間処理!$I:$I),中間処理!$E:$E,N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111,中間処理!$B:$B,"予定",中間処理!$C:$C,"&gt;="&amp;$G$1,中間処理!$C:$C,"&lt;="&amp;$G$2,中間処理!$D:$D,IF($G$3="すべての作業","&lt;&gt;",$G$3)),0)
)
/IF($G$5="10aあたり",N$8*10,1)),"")</f>
        <v/>
      </c>
      <c r="O111" s="35" t="str">
        <f>IFERROR(IF(O$7="","",
(
SUMIFS(IF($G$4="作業時間（hh:mm）",中間処理!$G:$G,中間処理!$I:$I),中間処理!$E:$E,O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111,中間処理!$B:$B,"予定",中間処理!$C:$C,"&gt;="&amp;$G$1,中間処理!$C:$C,"&lt;="&amp;$G$2,中間処理!$D:$D,IF($G$3="すべての作業","&lt;&gt;",$G$3)),0)
)
/IF($G$5="10aあたり",O$8*10,1)),"")</f>
        <v/>
      </c>
      <c r="P111" s="35" t="str">
        <f>IFERROR(IF(P$7="","",
(
SUMIFS(IF($G$4="作業時間（hh:mm）",中間処理!$G:$G,中間処理!$I:$I),中間処理!$E:$E,P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111,中間処理!$B:$B,"予定",中間処理!$C:$C,"&gt;="&amp;$G$1,中間処理!$C:$C,"&lt;="&amp;$G$2,中間処理!$D:$D,IF($G$3="すべての作業","&lt;&gt;",$G$3)),0)
)
/IF($G$5="10aあたり",P$8*10,1)),"")</f>
        <v/>
      </c>
      <c r="Q111" s="35" t="str">
        <f>IFERROR(IF(Q$7="","",
(
SUMIFS(IF($G$4="作業時間（hh:mm）",中間処理!$G:$G,中間処理!$I:$I),中間処理!$E:$E,Q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111,中間処理!$B:$B,"予定",中間処理!$C:$C,"&gt;="&amp;$G$1,中間処理!$C:$C,"&lt;="&amp;$G$2,中間処理!$D:$D,IF($G$3="すべての作業","&lt;&gt;",$G$3)),0)
)
/IF($G$5="10aあたり",Q$8*10,1)),"")</f>
        <v/>
      </c>
      <c r="R111" s="35" t="str">
        <f>IFERROR(IF(R$7="","",
(
SUMIFS(IF($G$4="作業時間（hh:mm）",中間処理!$G:$G,中間処理!$I:$I),中間処理!$E:$E,R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111,中間処理!$B:$B,"予定",中間処理!$C:$C,"&gt;="&amp;$G$1,中間処理!$C:$C,"&lt;="&amp;$G$2,中間処理!$D:$D,IF($G$3="すべての作業","&lt;&gt;",$G$3)),0)
)
/IF($G$5="10aあたり",R$8*10,1)),"")</f>
        <v/>
      </c>
      <c r="S111" s="35" t="str">
        <f>IFERROR(IF(S$7="","",
(
SUMIFS(IF($G$4="作業時間（hh:mm）",中間処理!$G:$G,中間処理!$I:$I),中間処理!$E:$E,S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111,中間処理!$B:$B,"予定",中間処理!$C:$C,"&gt;="&amp;$G$1,中間処理!$C:$C,"&lt;="&amp;$G$2,中間処理!$D:$D,IF($G$3="すべての作業","&lt;&gt;",$G$3)),0)
)
/IF($G$5="10aあたり",S$8*10,1)),"")</f>
        <v/>
      </c>
      <c r="T111" s="35" t="str">
        <f>IFERROR(IF(T$7="","",
(
SUMIFS(IF($G$4="作業時間（hh:mm）",中間処理!$G:$G,中間処理!$I:$I),中間処理!$E:$E,T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111,中間処理!$B:$B,"予定",中間処理!$C:$C,"&gt;="&amp;$G$1,中間処理!$C:$C,"&lt;="&amp;$G$2,中間処理!$D:$D,IF($G$3="すべての作業","&lt;&gt;",$G$3)),0)
)
/IF($G$5="10aあたり",T$8*10,1)),"")</f>
        <v/>
      </c>
      <c r="U111" s="35" t="str">
        <f>IFERROR(IF(U$7="","",
(
SUMIFS(IF($G$4="作業時間（hh:mm）",中間処理!$G:$G,中間処理!$I:$I),中間処理!$E:$E,U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111,中間処理!$B:$B,"予定",中間処理!$C:$C,"&gt;="&amp;$G$1,中間処理!$C:$C,"&lt;="&amp;$G$2,中間処理!$D:$D,IF($G$3="すべての作業","&lt;&gt;",$G$3)),0)
)
/IF($G$5="10aあたり",U$8*10,1)),"")</f>
        <v/>
      </c>
      <c r="V111" s="35" t="str">
        <f>IFERROR(IF(V$7="","",
(
SUMIFS(IF($G$4="作業時間（hh:mm）",中間処理!$G:$G,中間処理!$I:$I),中間処理!$E:$E,V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111,中間処理!$B:$B,"予定",中間処理!$C:$C,"&gt;="&amp;$G$1,中間処理!$C:$C,"&lt;="&amp;$G$2,中間処理!$D:$D,IF($G$3="すべての作業","&lt;&gt;",$G$3)),0)
)
/IF($G$5="10aあたり",V$8*10,1)),"")</f>
        <v/>
      </c>
      <c r="W111" s="35" t="str">
        <f>IFERROR(IF(W$7="","",
(
SUMIFS(IF($G$4="作業時間（hh:mm）",中間処理!$G:$G,中間処理!$I:$I),中間処理!$E:$E,W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111,中間処理!$B:$B,"予定",中間処理!$C:$C,"&gt;="&amp;$G$1,中間処理!$C:$C,"&lt;="&amp;$G$2,中間処理!$D:$D,IF($G$3="すべての作業","&lt;&gt;",$G$3)),0)
)
/IF($G$5="10aあたり",W$8*10,1)),"")</f>
        <v/>
      </c>
      <c r="X111" s="35" t="str">
        <f>IFERROR(IF(X$7="","",
(
SUMIFS(IF($G$4="作業時間（hh:mm）",中間処理!$G:$G,中間処理!$I:$I),中間処理!$E:$E,X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111,中間処理!$B:$B,"予定",中間処理!$C:$C,"&gt;="&amp;$G$1,中間処理!$C:$C,"&lt;="&amp;$G$2,中間処理!$D:$D,IF($G$3="すべての作業","&lt;&gt;",$G$3)),0)
)
/IF($G$5="10aあたり",X$8*10,1)),"")</f>
        <v/>
      </c>
      <c r="Y111" s="35" t="str">
        <f>IFERROR(IF(Y$7="","",
(
SUMIFS(IF($G$4="作業時間（hh:mm）",中間処理!$G:$G,中間処理!$I:$I),中間処理!$E:$E,Y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111,中間処理!$B:$B,"予定",中間処理!$C:$C,"&gt;="&amp;$G$1,中間処理!$C:$C,"&lt;="&amp;$G$2,中間処理!$D:$D,IF($G$3="すべての作業","&lt;&gt;",$G$3)),0)
)
/IF($G$5="10aあたり",Y$8*10,1)),"")</f>
        <v/>
      </c>
      <c r="Z111" s="35" t="str">
        <f>IFERROR(IF(Z$7="","",
(
SUMIFS(IF($G$4="作業時間（hh:mm）",中間処理!$G:$G,中間処理!$I:$I),中間処理!$E:$E,Z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111,中間処理!$B:$B,"予定",中間処理!$C:$C,"&gt;="&amp;$G$1,中間処理!$C:$C,"&lt;="&amp;$G$2,中間処理!$D:$D,IF($G$3="すべての作業","&lt;&gt;",$G$3)),0)
)
/IF($G$5="10aあたり",Z$8*10,1)),"")</f>
        <v/>
      </c>
      <c r="AA111" s="35" t="str">
        <f>IFERROR(IF(AA$7="","",
(
SUMIFS(IF($G$4="作業時間（hh:mm）",中間処理!$G:$G,中間処理!$I:$I),中間処理!$E:$E,AA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111,中間処理!$B:$B,"予定",中間処理!$C:$C,"&gt;="&amp;$G$1,中間処理!$C:$C,"&lt;="&amp;$G$2,中間処理!$D:$D,IF($G$3="すべての作業","&lt;&gt;",$G$3)),0)
)
/IF($G$5="10aあたり",AA$8*10,1)),"")</f>
        <v/>
      </c>
      <c r="AB111" s="35" t="str">
        <f>IFERROR(IF(AB$7="","",
(
SUMIFS(IF($G$4="作業時間（hh:mm）",中間処理!$G:$G,中間処理!$I:$I),中間処理!$E:$E,AB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111,中間処理!$B:$B,"予定",中間処理!$C:$C,"&gt;="&amp;$G$1,中間処理!$C:$C,"&lt;="&amp;$G$2,中間処理!$D:$D,IF($G$3="すべての作業","&lt;&gt;",$G$3)),0)
)
/IF($G$5="10aあたり",AB$8*10,1)),"")</f>
        <v/>
      </c>
      <c r="AC111" s="35" t="str">
        <f>IFERROR(IF(AC$7="","",
(
SUMIFS(IF($G$4="作業時間（hh:mm）",中間処理!$G:$G,中間処理!$I:$I),中間処理!$E:$E,AC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111,中間処理!$B:$B,"予定",中間処理!$C:$C,"&gt;="&amp;$G$1,中間処理!$C:$C,"&lt;="&amp;$G$2,中間処理!$D:$D,IF($G$3="すべての作業","&lt;&gt;",$G$3)),0)
)
/IF($G$5="10aあたり",AC$8*10,1)),"")</f>
        <v/>
      </c>
      <c r="AD111" s="35" t="str">
        <f>IFERROR(IF(AD$7="","",
(
SUMIFS(IF($G$4="作業時間（hh:mm）",中間処理!$G:$G,中間処理!$I:$I),中間処理!$E:$E,AD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111,中間処理!$B:$B,"予定",中間処理!$C:$C,"&gt;="&amp;$G$1,中間処理!$C:$C,"&lt;="&amp;$G$2,中間処理!$D:$D,IF($G$3="すべての作業","&lt;&gt;",$G$3)),0)
)
/IF($G$5="10aあたり",AD$8*10,1)),"")</f>
        <v/>
      </c>
      <c r="AE111" s="35" t="str">
        <f>IFERROR(IF(AE$7="","",
(
SUMIFS(IF($G$4="作業時間（hh:mm）",中間処理!$G:$G,中間処理!$I:$I),中間処理!$E:$E,AE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111,中間処理!$B:$B,"予定",中間処理!$C:$C,"&gt;="&amp;$G$1,中間処理!$C:$C,"&lt;="&amp;$G$2,中間処理!$D:$D,IF($G$3="すべての作業","&lt;&gt;",$G$3)),0)
)
/IF($G$5="10aあたり",AE$8*10,1)),"")</f>
        <v/>
      </c>
      <c r="AF111" s="35" t="str">
        <f>IFERROR(IF(AF$7="","",
(
SUMIFS(IF($G$4="作業時間（hh:mm）",中間処理!$G:$G,中間処理!$I:$I),中間処理!$E:$E,AF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111,中間処理!$B:$B,"予定",中間処理!$C:$C,"&gt;="&amp;$G$1,中間処理!$C:$C,"&lt;="&amp;$G$2,中間処理!$D:$D,IF($G$3="すべての作業","&lt;&gt;",$G$3)),0)
)
/IF($G$5="10aあたり",AF$8*10,1)),"")</f>
        <v/>
      </c>
      <c r="AG111" s="35" t="str">
        <f>IFERROR(IF(AG$7="","",
(
SUMIFS(IF($G$4="作業時間（hh:mm）",中間処理!$G:$G,中間処理!$I:$I),中間処理!$E:$E,AG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111,中間処理!$B:$B,"予定",中間処理!$C:$C,"&gt;="&amp;$G$1,中間処理!$C:$C,"&lt;="&amp;$G$2,中間処理!$D:$D,IF($G$3="すべての作業","&lt;&gt;",$G$3)),0)
)
/IF($G$5="10aあたり",AG$8*10,1)),"")</f>
        <v/>
      </c>
      <c r="AH111" s="35" t="str">
        <f>IFERROR(IF(AH$7="","",
(
SUMIFS(IF($G$4="作業時間（hh:mm）",中間処理!$G:$G,中間処理!$I:$I),中間処理!$E:$E,AH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111,中間処理!$B:$B,"予定",中間処理!$C:$C,"&gt;="&amp;$G$1,中間処理!$C:$C,"&lt;="&amp;$G$2,中間処理!$D:$D,IF($G$3="すべての作業","&lt;&gt;",$G$3)),0)
)
/IF($G$5="10aあたり",AH$8*10,1)),"")</f>
        <v/>
      </c>
      <c r="AI111" s="35" t="str">
        <f>IFERROR(IF(AI$7="","",
(
SUMIFS(IF($G$4="作業時間（hh:mm）",中間処理!$G:$G,中間処理!$I:$I),中間処理!$E:$E,AI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111,中間処理!$B:$B,"予定",中間処理!$C:$C,"&gt;="&amp;$G$1,中間処理!$C:$C,"&lt;="&amp;$G$2,中間処理!$D:$D,IF($G$3="すべての作業","&lt;&gt;",$G$3)),0)
)
/IF($G$5="10aあたり",AI$8*10,1)),"")</f>
        <v/>
      </c>
      <c r="AJ111" s="35" t="str">
        <f>IFERROR(IF(AJ$7="","",
(
SUMIFS(IF($G$4="作業時間（hh:mm）",中間処理!$G:$G,中間処理!$I:$I),中間処理!$E:$E,AJ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111,中間処理!$B:$B,"予定",中間処理!$C:$C,"&gt;="&amp;$G$1,中間処理!$C:$C,"&lt;="&amp;$G$2,中間処理!$D:$D,IF($G$3="すべての作業","&lt;&gt;",$G$3)),0)
)
/IF($G$5="10aあたり",AJ$8*10,1)),"")</f>
        <v/>
      </c>
      <c r="AK111" s="35" t="str">
        <f>IFERROR(IF(AK$7="","",
(
SUMIFS(IF($G$4="作業時間（hh:mm）",中間処理!$G:$G,中間処理!$I:$I),中間処理!$E:$E,AK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111,中間処理!$B:$B,"予定",中間処理!$C:$C,"&gt;="&amp;$G$1,中間処理!$C:$C,"&lt;="&amp;$G$2,中間処理!$D:$D,IF($G$3="すべての作業","&lt;&gt;",$G$3)),0)
)
/IF($G$5="10aあたり",AK$8*10,1)),"")</f>
        <v/>
      </c>
      <c r="AL111" s="35" t="str">
        <f>IFERROR(IF(AL$7="","",
(
SUMIFS(IF($G$4="作業時間（hh:mm）",中間処理!$G:$G,中間処理!$I:$I),中間処理!$E:$E,AL$7,中間処理!$F:$F,$F111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111,中間処理!$B:$B,"予定",中間処理!$C:$C,"&gt;="&amp;$G$1,中間処理!$C:$C,"&lt;="&amp;$G$2,中間処理!$D:$D,IF($G$3="すべての作業","&lt;&gt;",$G$3)),0)
)
/IF($G$5="10aあたり",AL$8*10,1)),"")</f>
        <v/>
      </c>
    </row>
    <row r="112" spans="7:38">
      <c r="G112" s="13"/>
      <c r="H112" s="22" t="str">
        <f>IF(G112="","",
IF(G$4="作業時間（hh:mm）",SUM(I112:AL112),
IF(
COUNTIFS(単価情報!C:C,F112,単価情報!B:B,"作業者",単価情報!K:K,"&gt;="&amp;G$1,単価情報!J:J,"&lt;="&amp;G$2)
+COUNTIFS(単価情報!C:C,F112,単価情報!B:B,"作業者",単価情報!K:K,"",単価情報!J:J,"&lt;="&amp;G$2)=0,
"単価設定なし",SUM(I112:AL112))))</f>
        <v/>
      </c>
      <c r="I112" s="34" t="str">
        <f>IFERROR(IF(I$7="","",
(
SUMIFS(IF($G$4="作業時間（hh:mm）",中間処理!$G:$G,中間処理!$I:$I),中間処理!$E:$E,I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112,中間処理!$B:$B,"予定",中間処理!$C:$C,"&gt;="&amp;$G$1,中間処理!$C:$C,"&lt;="&amp;$G$2,中間処理!$D:$D,IF($G$3="すべての作業","&lt;&gt;",$G$3)),0)
)
/IF($G$5="10aあたり",I$8*10,1)),"")</f>
        <v/>
      </c>
      <c r="J112" s="35" t="str">
        <f>IFERROR(IF(J$7="","",
(
SUMIFS(IF($G$4="作業時間（hh:mm）",中間処理!$G:$G,中間処理!$I:$I),中間処理!$E:$E,J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112,中間処理!$B:$B,"予定",中間処理!$C:$C,"&gt;="&amp;$G$1,中間処理!$C:$C,"&lt;="&amp;$G$2,中間処理!$D:$D,IF($G$3="すべての作業","&lt;&gt;",$G$3)),0)
)
/IF($G$5="10aあたり",J$8*10,1)),"")</f>
        <v/>
      </c>
      <c r="K112" s="35" t="str">
        <f>IFERROR(IF(K$7="","",
(
SUMIFS(IF($G$4="作業時間（hh:mm）",中間処理!$G:$G,中間処理!$I:$I),中間処理!$E:$E,K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112,中間処理!$B:$B,"予定",中間処理!$C:$C,"&gt;="&amp;$G$1,中間処理!$C:$C,"&lt;="&amp;$G$2,中間処理!$D:$D,IF($G$3="すべての作業","&lt;&gt;",$G$3)),0)
)
/IF($G$5="10aあたり",K$8*10,1)),"")</f>
        <v/>
      </c>
      <c r="L112" s="35" t="str">
        <f>IFERROR(IF(L$7="","",
(
SUMIFS(IF($G$4="作業時間（hh:mm）",中間処理!$G:$G,中間処理!$I:$I),中間処理!$E:$E,L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112,中間処理!$B:$B,"予定",中間処理!$C:$C,"&gt;="&amp;$G$1,中間処理!$C:$C,"&lt;="&amp;$G$2,中間処理!$D:$D,IF($G$3="すべての作業","&lt;&gt;",$G$3)),0)
)
/IF($G$5="10aあたり",L$8*10,1)),"")</f>
        <v/>
      </c>
      <c r="M112" s="35" t="str">
        <f>IFERROR(IF(M$7="","",
(
SUMIFS(IF($G$4="作業時間（hh:mm）",中間処理!$G:$G,中間処理!$I:$I),中間処理!$E:$E,M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112,中間処理!$B:$B,"予定",中間処理!$C:$C,"&gt;="&amp;$G$1,中間処理!$C:$C,"&lt;="&amp;$G$2,中間処理!$D:$D,IF($G$3="すべての作業","&lt;&gt;",$G$3)),0)
)
/IF($G$5="10aあたり",M$8*10,1)),"")</f>
        <v/>
      </c>
      <c r="N112" s="35" t="str">
        <f>IFERROR(IF(N$7="","",
(
SUMIFS(IF($G$4="作業時間（hh:mm）",中間処理!$G:$G,中間処理!$I:$I),中間処理!$E:$E,N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112,中間処理!$B:$B,"予定",中間処理!$C:$C,"&gt;="&amp;$G$1,中間処理!$C:$C,"&lt;="&amp;$G$2,中間処理!$D:$D,IF($G$3="すべての作業","&lt;&gt;",$G$3)),0)
)
/IF($G$5="10aあたり",N$8*10,1)),"")</f>
        <v/>
      </c>
      <c r="O112" s="35" t="str">
        <f>IFERROR(IF(O$7="","",
(
SUMIFS(IF($G$4="作業時間（hh:mm）",中間処理!$G:$G,中間処理!$I:$I),中間処理!$E:$E,O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112,中間処理!$B:$B,"予定",中間処理!$C:$C,"&gt;="&amp;$G$1,中間処理!$C:$C,"&lt;="&amp;$G$2,中間処理!$D:$D,IF($G$3="すべての作業","&lt;&gt;",$G$3)),0)
)
/IF($G$5="10aあたり",O$8*10,1)),"")</f>
        <v/>
      </c>
      <c r="P112" s="35" t="str">
        <f>IFERROR(IF(P$7="","",
(
SUMIFS(IF($G$4="作業時間（hh:mm）",中間処理!$G:$G,中間処理!$I:$I),中間処理!$E:$E,P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112,中間処理!$B:$B,"予定",中間処理!$C:$C,"&gt;="&amp;$G$1,中間処理!$C:$C,"&lt;="&amp;$G$2,中間処理!$D:$D,IF($G$3="すべての作業","&lt;&gt;",$G$3)),0)
)
/IF($G$5="10aあたり",P$8*10,1)),"")</f>
        <v/>
      </c>
      <c r="Q112" s="35" t="str">
        <f>IFERROR(IF(Q$7="","",
(
SUMIFS(IF($G$4="作業時間（hh:mm）",中間処理!$G:$G,中間処理!$I:$I),中間処理!$E:$E,Q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112,中間処理!$B:$B,"予定",中間処理!$C:$C,"&gt;="&amp;$G$1,中間処理!$C:$C,"&lt;="&amp;$G$2,中間処理!$D:$D,IF($G$3="すべての作業","&lt;&gt;",$G$3)),0)
)
/IF($G$5="10aあたり",Q$8*10,1)),"")</f>
        <v/>
      </c>
      <c r="R112" s="35" t="str">
        <f>IFERROR(IF(R$7="","",
(
SUMIFS(IF($G$4="作業時間（hh:mm）",中間処理!$G:$G,中間処理!$I:$I),中間処理!$E:$E,R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112,中間処理!$B:$B,"予定",中間処理!$C:$C,"&gt;="&amp;$G$1,中間処理!$C:$C,"&lt;="&amp;$G$2,中間処理!$D:$D,IF($G$3="すべての作業","&lt;&gt;",$G$3)),0)
)
/IF($G$5="10aあたり",R$8*10,1)),"")</f>
        <v/>
      </c>
      <c r="S112" s="35" t="str">
        <f>IFERROR(IF(S$7="","",
(
SUMIFS(IF($G$4="作業時間（hh:mm）",中間処理!$G:$G,中間処理!$I:$I),中間処理!$E:$E,S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112,中間処理!$B:$B,"予定",中間処理!$C:$C,"&gt;="&amp;$G$1,中間処理!$C:$C,"&lt;="&amp;$G$2,中間処理!$D:$D,IF($G$3="すべての作業","&lt;&gt;",$G$3)),0)
)
/IF($G$5="10aあたり",S$8*10,1)),"")</f>
        <v/>
      </c>
      <c r="T112" s="35" t="str">
        <f>IFERROR(IF(T$7="","",
(
SUMIFS(IF($G$4="作業時間（hh:mm）",中間処理!$G:$G,中間処理!$I:$I),中間処理!$E:$E,T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112,中間処理!$B:$B,"予定",中間処理!$C:$C,"&gt;="&amp;$G$1,中間処理!$C:$C,"&lt;="&amp;$G$2,中間処理!$D:$D,IF($G$3="すべての作業","&lt;&gt;",$G$3)),0)
)
/IF($G$5="10aあたり",T$8*10,1)),"")</f>
        <v/>
      </c>
      <c r="U112" s="35" t="str">
        <f>IFERROR(IF(U$7="","",
(
SUMIFS(IF($G$4="作業時間（hh:mm）",中間処理!$G:$G,中間処理!$I:$I),中間処理!$E:$E,U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112,中間処理!$B:$B,"予定",中間処理!$C:$C,"&gt;="&amp;$G$1,中間処理!$C:$C,"&lt;="&amp;$G$2,中間処理!$D:$D,IF($G$3="すべての作業","&lt;&gt;",$G$3)),0)
)
/IF($G$5="10aあたり",U$8*10,1)),"")</f>
        <v/>
      </c>
      <c r="V112" s="35" t="str">
        <f>IFERROR(IF(V$7="","",
(
SUMIFS(IF($G$4="作業時間（hh:mm）",中間処理!$G:$G,中間処理!$I:$I),中間処理!$E:$E,V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112,中間処理!$B:$B,"予定",中間処理!$C:$C,"&gt;="&amp;$G$1,中間処理!$C:$C,"&lt;="&amp;$G$2,中間処理!$D:$D,IF($G$3="すべての作業","&lt;&gt;",$G$3)),0)
)
/IF($G$5="10aあたり",V$8*10,1)),"")</f>
        <v/>
      </c>
      <c r="W112" s="35" t="str">
        <f>IFERROR(IF(W$7="","",
(
SUMIFS(IF($G$4="作業時間（hh:mm）",中間処理!$G:$G,中間処理!$I:$I),中間処理!$E:$E,W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112,中間処理!$B:$B,"予定",中間処理!$C:$C,"&gt;="&amp;$G$1,中間処理!$C:$C,"&lt;="&amp;$G$2,中間処理!$D:$D,IF($G$3="すべての作業","&lt;&gt;",$G$3)),0)
)
/IF($G$5="10aあたり",W$8*10,1)),"")</f>
        <v/>
      </c>
      <c r="X112" s="35" t="str">
        <f>IFERROR(IF(X$7="","",
(
SUMIFS(IF($G$4="作業時間（hh:mm）",中間処理!$G:$G,中間処理!$I:$I),中間処理!$E:$E,X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112,中間処理!$B:$B,"予定",中間処理!$C:$C,"&gt;="&amp;$G$1,中間処理!$C:$C,"&lt;="&amp;$G$2,中間処理!$D:$D,IF($G$3="すべての作業","&lt;&gt;",$G$3)),0)
)
/IF($G$5="10aあたり",X$8*10,1)),"")</f>
        <v/>
      </c>
      <c r="Y112" s="35" t="str">
        <f>IFERROR(IF(Y$7="","",
(
SUMIFS(IF($G$4="作業時間（hh:mm）",中間処理!$G:$G,中間処理!$I:$I),中間処理!$E:$E,Y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112,中間処理!$B:$B,"予定",中間処理!$C:$C,"&gt;="&amp;$G$1,中間処理!$C:$C,"&lt;="&amp;$G$2,中間処理!$D:$D,IF($G$3="すべての作業","&lt;&gt;",$G$3)),0)
)
/IF($G$5="10aあたり",Y$8*10,1)),"")</f>
        <v/>
      </c>
      <c r="Z112" s="35" t="str">
        <f>IFERROR(IF(Z$7="","",
(
SUMIFS(IF($G$4="作業時間（hh:mm）",中間処理!$G:$G,中間処理!$I:$I),中間処理!$E:$E,Z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112,中間処理!$B:$B,"予定",中間処理!$C:$C,"&gt;="&amp;$G$1,中間処理!$C:$C,"&lt;="&amp;$G$2,中間処理!$D:$D,IF($G$3="すべての作業","&lt;&gt;",$G$3)),0)
)
/IF($G$5="10aあたり",Z$8*10,1)),"")</f>
        <v/>
      </c>
      <c r="AA112" s="35" t="str">
        <f>IFERROR(IF(AA$7="","",
(
SUMIFS(IF($G$4="作業時間（hh:mm）",中間処理!$G:$G,中間処理!$I:$I),中間処理!$E:$E,AA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112,中間処理!$B:$B,"予定",中間処理!$C:$C,"&gt;="&amp;$G$1,中間処理!$C:$C,"&lt;="&amp;$G$2,中間処理!$D:$D,IF($G$3="すべての作業","&lt;&gt;",$G$3)),0)
)
/IF($G$5="10aあたり",AA$8*10,1)),"")</f>
        <v/>
      </c>
      <c r="AB112" s="35" t="str">
        <f>IFERROR(IF(AB$7="","",
(
SUMIFS(IF($G$4="作業時間（hh:mm）",中間処理!$G:$G,中間処理!$I:$I),中間処理!$E:$E,AB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112,中間処理!$B:$B,"予定",中間処理!$C:$C,"&gt;="&amp;$G$1,中間処理!$C:$C,"&lt;="&amp;$G$2,中間処理!$D:$D,IF($G$3="すべての作業","&lt;&gt;",$G$3)),0)
)
/IF($G$5="10aあたり",AB$8*10,1)),"")</f>
        <v/>
      </c>
      <c r="AC112" s="35" t="str">
        <f>IFERROR(IF(AC$7="","",
(
SUMIFS(IF($G$4="作業時間（hh:mm）",中間処理!$G:$G,中間処理!$I:$I),中間処理!$E:$E,AC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112,中間処理!$B:$B,"予定",中間処理!$C:$C,"&gt;="&amp;$G$1,中間処理!$C:$C,"&lt;="&amp;$G$2,中間処理!$D:$D,IF($G$3="すべての作業","&lt;&gt;",$G$3)),0)
)
/IF($G$5="10aあたり",AC$8*10,1)),"")</f>
        <v/>
      </c>
      <c r="AD112" s="35" t="str">
        <f>IFERROR(IF(AD$7="","",
(
SUMIFS(IF($G$4="作業時間（hh:mm）",中間処理!$G:$G,中間処理!$I:$I),中間処理!$E:$E,AD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112,中間処理!$B:$B,"予定",中間処理!$C:$C,"&gt;="&amp;$G$1,中間処理!$C:$C,"&lt;="&amp;$G$2,中間処理!$D:$D,IF($G$3="すべての作業","&lt;&gt;",$G$3)),0)
)
/IF($G$5="10aあたり",AD$8*10,1)),"")</f>
        <v/>
      </c>
      <c r="AE112" s="35" t="str">
        <f>IFERROR(IF(AE$7="","",
(
SUMIFS(IF($G$4="作業時間（hh:mm）",中間処理!$G:$G,中間処理!$I:$I),中間処理!$E:$E,AE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112,中間処理!$B:$B,"予定",中間処理!$C:$C,"&gt;="&amp;$G$1,中間処理!$C:$C,"&lt;="&amp;$G$2,中間処理!$D:$D,IF($G$3="すべての作業","&lt;&gt;",$G$3)),0)
)
/IF($G$5="10aあたり",AE$8*10,1)),"")</f>
        <v/>
      </c>
      <c r="AF112" s="35" t="str">
        <f>IFERROR(IF(AF$7="","",
(
SUMIFS(IF($G$4="作業時間（hh:mm）",中間処理!$G:$G,中間処理!$I:$I),中間処理!$E:$E,AF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112,中間処理!$B:$B,"予定",中間処理!$C:$C,"&gt;="&amp;$G$1,中間処理!$C:$C,"&lt;="&amp;$G$2,中間処理!$D:$D,IF($G$3="すべての作業","&lt;&gt;",$G$3)),0)
)
/IF($G$5="10aあたり",AF$8*10,1)),"")</f>
        <v/>
      </c>
      <c r="AG112" s="35" t="str">
        <f>IFERROR(IF(AG$7="","",
(
SUMIFS(IF($G$4="作業時間（hh:mm）",中間処理!$G:$G,中間処理!$I:$I),中間処理!$E:$E,AG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112,中間処理!$B:$B,"予定",中間処理!$C:$C,"&gt;="&amp;$G$1,中間処理!$C:$C,"&lt;="&amp;$G$2,中間処理!$D:$D,IF($G$3="すべての作業","&lt;&gt;",$G$3)),0)
)
/IF($G$5="10aあたり",AG$8*10,1)),"")</f>
        <v/>
      </c>
      <c r="AH112" s="35" t="str">
        <f>IFERROR(IF(AH$7="","",
(
SUMIFS(IF($G$4="作業時間（hh:mm）",中間処理!$G:$G,中間処理!$I:$I),中間処理!$E:$E,AH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112,中間処理!$B:$B,"予定",中間処理!$C:$C,"&gt;="&amp;$G$1,中間処理!$C:$C,"&lt;="&amp;$G$2,中間処理!$D:$D,IF($G$3="すべての作業","&lt;&gt;",$G$3)),0)
)
/IF($G$5="10aあたり",AH$8*10,1)),"")</f>
        <v/>
      </c>
      <c r="AI112" s="35" t="str">
        <f>IFERROR(IF(AI$7="","",
(
SUMIFS(IF($G$4="作業時間（hh:mm）",中間処理!$G:$G,中間処理!$I:$I),中間処理!$E:$E,AI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112,中間処理!$B:$B,"予定",中間処理!$C:$C,"&gt;="&amp;$G$1,中間処理!$C:$C,"&lt;="&amp;$G$2,中間処理!$D:$D,IF($G$3="すべての作業","&lt;&gt;",$G$3)),0)
)
/IF($G$5="10aあたり",AI$8*10,1)),"")</f>
        <v/>
      </c>
      <c r="AJ112" s="35" t="str">
        <f>IFERROR(IF(AJ$7="","",
(
SUMIFS(IF($G$4="作業時間（hh:mm）",中間処理!$G:$G,中間処理!$I:$I),中間処理!$E:$E,AJ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112,中間処理!$B:$B,"予定",中間処理!$C:$C,"&gt;="&amp;$G$1,中間処理!$C:$C,"&lt;="&amp;$G$2,中間処理!$D:$D,IF($G$3="すべての作業","&lt;&gt;",$G$3)),0)
)
/IF($G$5="10aあたり",AJ$8*10,1)),"")</f>
        <v/>
      </c>
      <c r="AK112" s="35" t="str">
        <f>IFERROR(IF(AK$7="","",
(
SUMIFS(IF($G$4="作業時間（hh:mm）",中間処理!$G:$G,中間処理!$I:$I),中間処理!$E:$E,AK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112,中間処理!$B:$B,"予定",中間処理!$C:$C,"&gt;="&amp;$G$1,中間処理!$C:$C,"&lt;="&amp;$G$2,中間処理!$D:$D,IF($G$3="すべての作業","&lt;&gt;",$G$3)),0)
)
/IF($G$5="10aあたり",AK$8*10,1)),"")</f>
        <v/>
      </c>
      <c r="AL112" s="35" t="str">
        <f>IFERROR(IF(AL$7="","",
(
SUMIFS(IF($G$4="作業時間（hh:mm）",中間処理!$G:$G,中間処理!$I:$I),中間処理!$E:$E,AL$7,中間処理!$F:$F,$F112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112,中間処理!$B:$B,"予定",中間処理!$C:$C,"&gt;="&amp;$G$1,中間処理!$C:$C,"&lt;="&amp;$G$2,中間処理!$D:$D,IF($G$3="すべての作業","&lt;&gt;",$G$3)),0)
)
/IF($G$5="10aあたり",AL$8*10,1)),"")</f>
        <v/>
      </c>
    </row>
    <row r="113" spans="7:38">
      <c r="G113" s="13"/>
      <c r="H113" s="22" t="str">
        <f>IF(G113="","",
IF(G$4="作業時間（hh:mm）",SUM(I113:AL113),
IF(
COUNTIFS(単価情報!C:C,F113,単価情報!B:B,"作業者",単価情報!K:K,"&gt;="&amp;G$1,単価情報!J:J,"&lt;="&amp;G$2)
+COUNTIFS(単価情報!C:C,F113,単価情報!B:B,"作業者",単価情報!K:K,"",単価情報!J:J,"&lt;="&amp;G$2)=0,
"単価設定なし",SUM(I113:AL113))))</f>
        <v/>
      </c>
      <c r="I113" s="34" t="str">
        <f>IFERROR(IF(I$7="","",
(
SUMIFS(IF($G$4="作業時間（hh:mm）",中間処理!$G:$G,中間処理!$I:$I),中間処理!$E:$E,I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113,中間処理!$B:$B,"予定",中間処理!$C:$C,"&gt;="&amp;$G$1,中間処理!$C:$C,"&lt;="&amp;$G$2,中間処理!$D:$D,IF($G$3="すべての作業","&lt;&gt;",$G$3)),0)
)
/IF($G$5="10aあたり",I$8*10,1)),"")</f>
        <v/>
      </c>
      <c r="J113" s="35" t="str">
        <f>IFERROR(IF(J$7="","",
(
SUMIFS(IF($G$4="作業時間（hh:mm）",中間処理!$G:$G,中間処理!$I:$I),中間処理!$E:$E,J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113,中間処理!$B:$B,"予定",中間処理!$C:$C,"&gt;="&amp;$G$1,中間処理!$C:$C,"&lt;="&amp;$G$2,中間処理!$D:$D,IF($G$3="すべての作業","&lt;&gt;",$G$3)),0)
)
/IF($G$5="10aあたり",J$8*10,1)),"")</f>
        <v/>
      </c>
      <c r="K113" s="35" t="str">
        <f>IFERROR(IF(K$7="","",
(
SUMIFS(IF($G$4="作業時間（hh:mm）",中間処理!$G:$G,中間処理!$I:$I),中間処理!$E:$E,K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113,中間処理!$B:$B,"予定",中間処理!$C:$C,"&gt;="&amp;$G$1,中間処理!$C:$C,"&lt;="&amp;$G$2,中間処理!$D:$D,IF($G$3="すべての作業","&lt;&gt;",$G$3)),0)
)
/IF($G$5="10aあたり",K$8*10,1)),"")</f>
        <v/>
      </c>
      <c r="L113" s="35" t="str">
        <f>IFERROR(IF(L$7="","",
(
SUMIFS(IF($G$4="作業時間（hh:mm）",中間処理!$G:$G,中間処理!$I:$I),中間処理!$E:$E,L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113,中間処理!$B:$B,"予定",中間処理!$C:$C,"&gt;="&amp;$G$1,中間処理!$C:$C,"&lt;="&amp;$G$2,中間処理!$D:$D,IF($G$3="すべての作業","&lt;&gt;",$G$3)),0)
)
/IF($G$5="10aあたり",L$8*10,1)),"")</f>
        <v/>
      </c>
      <c r="M113" s="35" t="str">
        <f>IFERROR(IF(M$7="","",
(
SUMIFS(IF($G$4="作業時間（hh:mm）",中間処理!$G:$G,中間処理!$I:$I),中間処理!$E:$E,M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113,中間処理!$B:$B,"予定",中間処理!$C:$C,"&gt;="&amp;$G$1,中間処理!$C:$C,"&lt;="&amp;$G$2,中間処理!$D:$D,IF($G$3="すべての作業","&lt;&gt;",$G$3)),0)
)
/IF($G$5="10aあたり",M$8*10,1)),"")</f>
        <v/>
      </c>
      <c r="N113" s="35" t="str">
        <f>IFERROR(IF(N$7="","",
(
SUMIFS(IF($G$4="作業時間（hh:mm）",中間処理!$G:$G,中間処理!$I:$I),中間処理!$E:$E,N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113,中間処理!$B:$B,"予定",中間処理!$C:$C,"&gt;="&amp;$G$1,中間処理!$C:$C,"&lt;="&amp;$G$2,中間処理!$D:$D,IF($G$3="すべての作業","&lt;&gt;",$G$3)),0)
)
/IF($G$5="10aあたり",N$8*10,1)),"")</f>
        <v/>
      </c>
      <c r="O113" s="35" t="str">
        <f>IFERROR(IF(O$7="","",
(
SUMIFS(IF($G$4="作業時間（hh:mm）",中間処理!$G:$G,中間処理!$I:$I),中間処理!$E:$E,O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113,中間処理!$B:$B,"予定",中間処理!$C:$C,"&gt;="&amp;$G$1,中間処理!$C:$C,"&lt;="&amp;$G$2,中間処理!$D:$D,IF($G$3="すべての作業","&lt;&gt;",$G$3)),0)
)
/IF($G$5="10aあたり",O$8*10,1)),"")</f>
        <v/>
      </c>
      <c r="P113" s="35" t="str">
        <f>IFERROR(IF(P$7="","",
(
SUMIFS(IF($G$4="作業時間（hh:mm）",中間処理!$G:$G,中間処理!$I:$I),中間処理!$E:$E,P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113,中間処理!$B:$B,"予定",中間処理!$C:$C,"&gt;="&amp;$G$1,中間処理!$C:$C,"&lt;="&amp;$G$2,中間処理!$D:$D,IF($G$3="すべての作業","&lt;&gt;",$G$3)),0)
)
/IF($G$5="10aあたり",P$8*10,1)),"")</f>
        <v/>
      </c>
      <c r="Q113" s="35" t="str">
        <f>IFERROR(IF(Q$7="","",
(
SUMIFS(IF($G$4="作業時間（hh:mm）",中間処理!$G:$G,中間処理!$I:$I),中間処理!$E:$E,Q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113,中間処理!$B:$B,"予定",中間処理!$C:$C,"&gt;="&amp;$G$1,中間処理!$C:$C,"&lt;="&amp;$G$2,中間処理!$D:$D,IF($G$3="すべての作業","&lt;&gt;",$G$3)),0)
)
/IF($G$5="10aあたり",Q$8*10,1)),"")</f>
        <v/>
      </c>
      <c r="R113" s="35" t="str">
        <f>IFERROR(IF(R$7="","",
(
SUMIFS(IF($G$4="作業時間（hh:mm）",中間処理!$G:$G,中間処理!$I:$I),中間処理!$E:$E,R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113,中間処理!$B:$B,"予定",中間処理!$C:$C,"&gt;="&amp;$G$1,中間処理!$C:$C,"&lt;="&amp;$G$2,中間処理!$D:$D,IF($G$3="すべての作業","&lt;&gt;",$G$3)),0)
)
/IF($G$5="10aあたり",R$8*10,1)),"")</f>
        <v/>
      </c>
      <c r="S113" s="35" t="str">
        <f>IFERROR(IF(S$7="","",
(
SUMIFS(IF($G$4="作業時間（hh:mm）",中間処理!$G:$G,中間処理!$I:$I),中間処理!$E:$E,S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113,中間処理!$B:$B,"予定",中間処理!$C:$C,"&gt;="&amp;$G$1,中間処理!$C:$C,"&lt;="&amp;$G$2,中間処理!$D:$D,IF($G$3="すべての作業","&lt;&gt;",$G$3)),0)
)
/IF($G$5="10aあたり",S$8*10,1)),"")</f>
        <v/>
      </c>
      <c r="T113" s="35" t="str">
        <f>IFERROR(IF(T$7="","",
(
SUMIFS(IF($G$4="作業時間（hh:mm）",中間処理!$G:$G,中間処理!$I:$I),中間処理!$E:$E,T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113,中間処理!$B:$B,"予定",中間処理!$C:$C,"&gt;="&amp;$G$1,中間処理!$C:$C,"&lt;="&amp;$G$2,中間処理!$D:$D,IF($G$3="すべての作業","&lt;&gt;",$G$3)),0)
)
/IF($G$5="10aあたり",T$8*10,1)),"")</f>
        <v/>
      </c>
      <c r="U113" s="35" t="str">
        <f>IFERROR(IF(U$7="","",
(
SUMIFS(IF($G$4="作業時間（hh:mm）",中間処理!$G:$G,中間処理!$I:$I),中間処理!$E:$E,U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113,中間処理!$B:$B,"予定",中間処理!$C:$C,"&gt;="&amp;$G$1,中間処理!$C:$C,"&lt;="&amp;$G$2,中間処理!$D:$D,IF($G$3="すべての作業","&lt;&gt;",$G$3)),0)
)
/IF($G$5="10aあたり",U$8*10,1)),"")</f>
        <v/>
      </c>
      <c r="V113" s="35" t="str">
        <f>IFERROR(IF(V$7="","",
(
SUMIFS(IF($G$4="作業時間（hh:mm）",中間処理!$G:$G,中間処理!$I:$I),中間処理!$E:$E,V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113,中間処理!$B:$B,"予定",中間処理!$C:$C,"&gt;="&amp;$G$1,中間処理!$C:$C,"&lt;="&amp;$G$2,中間処理!$D:$D,IF($G$3="すべての作業","&lt;&gt;",$G$3)),0)
)
/IF($G$5="10aあたり",V$8*10,1)),"")</f>
        <v/>
      </c>
      <c r="W113" s="35" t="str">
        <f>IFERROR(IF(W$7="","",
(
SUMIFS(IF($G$4="作業時間（hh:mm）",中間処理!$G:$G,中間処理!$I:$I),中間処理!$E:$E,W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113,中間処理!$B:$B,"予定",中間処理!$C:$C,"&gt;="&amp;$G$1,中間処理!$C:$C,"&lt;="&amp;$G$2,中間処理!$D:$D,IF($G$3="すべての作業","&lt;&gt;",$G$3)),0)
)
/IF($G$5="10aあたり",W$8*10,1)),"")</f>
        <v/>
      </c>
      <c r="X113" s="35" t="str">
        <f>IFERROR(IF(X$7="","",
(
SUMIFS(IF($G$4="作業時間（hh:mm）",中間処理!$G:$G,中間処理!$I:$I),中間処理!$E:$E,X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113,中間処理!$B:$B,"予定",中間処理!$C:$C,"&gt;="&amp;$G$1,中間処理!$C:$C,"&lt;="&amp;$G$2,中間処理!$D:$D,IF($G$3="すべての作業","&lt;&gt;",$G$3)),0)
)
/IF($G$5="10aあたり",X$8*10,1)),"")</f>
        <v/>
      </c>
      <c r="Y113" s="35" t="str">
        <f>IFERROR(IF(Y$7="","",
(
SUMIFS(IF($G$4="作業時間（hh:mm）",中間処理!$G:$G,中間処理!$I:$I),中間処理!$E:$E,Y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113,中間処理!$B:$B,"予定",中間処理!$C:$C,"&gt;="&amp;$G$1,中間処理!$C:$C,"&lt;="&amp;$G$2,中間処理!$D:$D,IF($G$3="すべての作業","&lt;&gt;",$G$3)),0)
)
/IF($G$5="10aあたり",Y$8*10,1)),"")</f>
        <v/>
      </c>
      <c r="Z113" s="35" t="str">
        <f>IFERROR(IF(Z$7="","",
(
SUMIFS(IF($G$4="作業時間（hh:mm）",中間処理!$G:$G,中間処理!$I:$I),中間処理!$E:$E,Z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113,中間処理!$B:$B,"予定",中間処理!$C:$C,"&gt;="&amp;$G$1,中間処理!$C:$C,"&lt;="&amp;$G$2,中間処理!$D:$D,IF($G$3="すべての作業","&lt;&gt;",$G$3)),0)
)
/IF($G$5="10aあたり",Z$8*10,1)),"")</f>
        <v/>
      </c>
      <c r="AA113" s="35" t="str">
        <f>IFERROR(IF(AA$7="","",
(
SUMIFS(IF($G$4="作業時間（hh:mm）",中間処理!$G:$G,中間処理!$I:$I),中間処理!$E:$E,AA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113,中間処理!$B:$B,"予定",中間処理!$C:$C,"&gt;="&amp;$G$1,中間処理!$C:$C,"&lt;="&amp;$G$2,中間処理!$D:$D,IF($G$3="すべての作業","&lt;&gt;",$G$3)),0)
)
/IF($G$5="10aあたり",AA$8*10,1)),"")</f>
        <v/>
      </c>
      <c r="AB113" s="35" t="str">
        <f>IFERROR(IF(AB$7="","",
(
SUMIFS(IF($G$4="作業時間（hh:mm）",中間処理!$G:$G,中間処理!$I:$I),中間処理!$E:$E,AB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113,中間処理!$B:$B,"予定",中間処理!$C:$C,"&gt;="&amp;$G$1,中間処理!$C:$C,"&lt;="&amp;$G$2,中間処理!$D:$D,IF($G$3="すべての作業","&lt;&gt;",$G$3)),0)
)
/IF($G$5="10aあたり",AB$8*10,1)),"")</f>
        <v/>
      </c>
      <c r="AC113" s="35" t="str">
        <f>IFERROR(IF(AC$7="","",
(
SUMIFS(IF($G$4="作業時間（hh:mm）",中間処理!$G:$G,中間処理!$I:$I),中間処理!$E:$E,AC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113,中間処理!$B:$B,"予定",中間処理!$C:$C,"&gt;="&amp;$G$1,中間処理!$C:$C,"&lt;="&amp;$G$2,中間処理!$D:$D,IF($G$3="すべての作業","&lt;&gt;",$G$3)),0)
)
/IF($G$5="10aあたり",AC$8*10,1)),"")</f>
        <v/>
      </c>
      <c r="AD113" s="35" t="str">
        <f>IFERROR(IF(AD$7="","",
(
SUMIFS(IF($G$4="作業時間（hh:mm）",中間処理!$G:$G,中間処理!$I:$I),中間処理!$E:$E,AD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113,中間処理!$B:$B,"予定",中間処理!$C:$C,"&gt;="&amp;$G$1,中間処理!$C:$C,"&lt;="&amp;$G$2,中間処理!$D:$D,IF($G$3="すべての作業","&lt;&gt;",$G$3)),0)
)
/IF($G$5="10aあたり",AD$8*10,1)),"")</f>
        <v/>
      </c>
      <c r="AE113" s="35" t="str">
        <f>IFERROR(IF(AE$7="","",
(
SUMIFS(IF($G$4="作業時間（hh:mm）",中間処理!$G:$G,中間処理!$I:$I),中間処理!$E:$E,AE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113,中間処理!$B:$B,"予定",中間処理!$C:$C,"&gt;="&amp;$G$1,中間処理!$C:$C,"&lt;="&amp;$G$2,中間処理!$D:$D,IF($G$3="すべての作業","&lt;&gt;",$G$3)),0)
)
/IF($G$5="10aあたり",AE$8*10,1)),"")</f>
        <v/>
      </c>
      <c r="AF113" s="35" t="str">
        <f>IFERROR(IF(AF$7="","",
(
SUMIFS(IF($G$4="作業時間（hh:mm）",中間処理!$G:$G,中間処理!$I:$I),中間処理!$E:$E,AF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113,中間処理!$B:$B,"予定",中間処理!$C:$C,"&gt;="&amp;$G$1,中間処理!$C:$C,"&lt;="&amp;$G$2,中間処理!$D:$D,IF($G$3="すべての作業","&lt;&gt;",$G$3)),0)
)
/IF($G$5="10aあたり",AF$8*10,1)),"")</f>
        <v/>
      </c>
      <c r="AG113" s="35" t="str">
        <f>IFERROR(IF(AG$7="","",
(
SUMIFS(IF($G$4="作業時間（hh:mm）",中間処理!$G:$G,中間処理!$I:$I),中間処理!$E:$E,AG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113,中間処理!$B:$B,"予定",中間処理!$C:$C,"&gt;="&amp;$G$1,中間処理!$C:$C,"&lt;="&amp;$G$2,中間処理!$D:$D,IF($G$3="すべての作業","&lt;&gt;",$G$3)),0)
)
/IF($G$5="10aあたり",AG$8*10,1)),"")</f>
        <v/>
      </c>
      <c r="AH113" s="35" t="str">
        <f>IFERROR(IF(AH$7="","",
(
SUMIFS(IF($G$4="作業時間（hh:mm）",中間処理!$G:$G,中間処理!$I:$I),中間処理!$E:$E,AH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113,中間処理!$B:$B,"予定",中間処理!$C:$C,"&gt;="&amp;$G$1,中間処理!$C:$C,"&lt;="&amp;$G$2,中間処理!$D:$D,IF($G$3="すべての作業","&lt;&gt;",$G$3)),0)
)
/IF($G$5="10aあたり",AH$8*10,1)),"")</f>
        <v/>
      </c>
      <c r="AI113" s="35" t="str">
        <f>IFERROR(IF(AI$7="","",
(
SUMIFS(IF($G$4="作業時間（hh:mm）",中間処理!$G:$G,中間処理!$I:$I),中間処理!$E:$E,AI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113,中間処理!$B:$B,"予定",中間処理!$C:$C,"&gt;="&amp;$G$1,中間処理!$C:$C,"&lt;="&amp;$G$2,中間処理!$D:$D,IF($G$3="すべての作業","&lt;&gt;",$G$3)),0)
)
/IF($G$5="10aあたり",AI$8*10,1)),"")</f>
        <v/>
      </c>
      <c r="AJ113" s="35" t="str">
        <f>IFERROR(IF(AJ$7="","",
(
SUMIFS(IF($G$4="作業時間（hh:mm）",中間処理!$G:$G,中間処理!$I:$I),中間処理!$E:$E,AJ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113,中間処理!$B:$B,"予定",中間処理!$C:$C,"&gt;="&amp;$G$1,中間処理!$C:$C,"&lt;="&amp;$G$2,中間処理!$D:$D,IF($G$3="すべての作業","&lt;&gt;",$G$3)),0)
)
/IF($G$5="10aあたり",AJ$8*10,1)),"")</f>
        <v/>
      </c>
      <c r="AK113" s="35" t="str">
        <f>IFERROR(IF(AK$7="","",
(
SUMIFS(IF($G$4="作業時間（hh:mm）",中間処理!$G:$G,中間処理!$I:$I),中間処理!$E:$E,AK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113,中間処理!$B:$B,"予定",中間処理!$C:$C,"&gt;="&amp;$G$1,中間処理!$C:$C,"&lt;="&amp;$G$2,中間処理!$D:$D,IF($G$3="すべての作業","&lt;&gt;",$G$3)),0)
)
/IF($G$5="10aあたり",AK$8*10,1)),"")</f>
        <v/>
      </c>
      <c r="AL113" s="35" t="str">
        <f>IFERROR(IF(AL$7="","",
(
SUMIFS(IF($G$4="作業時間（hh:mm）",中間処理!$G:$G,中間処理!$I:$I),中間処理!$E:$E,AL$7,中間処理!$F:$F,$F113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113,中間処理!$B:$B,"予定",中間処理!$C:$C,"&gt;="&amp;$G$1,中間処理!$C:$C,"&lt;="&amp;$G$2,中間処理!$D:$D,IF($G$3="すべての作業","&lt;&gt;",$G$3)),0)
)
/IF($G$5="10aあたり",AL$8*10,1)),"")</f>
        <v/>
      </c>
    </row>
    <row r="114" spans="7:38">
      <c r="G114" s="13"/>
      <c r="H114" s="22" t="str">
        <f>IF(G114="","",
IF(G$4="作業時間（hh:mm）",SUM(I114:AL114),
IF(
COUNTIFS(単価情報!C:C,F114,単価情報!B:B,"作業者",単価情報!K:K,"&gt;="&amp;G$1,単価情報!J:J,"&lt;="&amp;G$2)
+COUNTIFS(単価情報!C:C,F114,単価情報!B:B,"作業者",単価情報!K:K,"",単価情報!J:J,"&lt;="&amp;G$2)=0,
"単価設定なし",SUM(I114:AL114))))</f>
        <v/>
      </c>
      <c r="I114" s="34" t="str">
        <f>IFERROR(IF(I$7="","",
(
SUMIFS(IF($G$4="作業時間（hh:mm）",中間処理!$G:$G,中間処理!$I:$I),中間処理!$E:$E,I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114,中間処理!$B:$B,"予定",中間処理!$C:$C,"&gt;="&amp;$G$1,中間処理!$C:$C,"&lt;="&amp;$G$2,中間処理!$D:$D,IF($G$3="すべての作業","&lt;&gt;",$G$3)),0)
)
/IF($G$5="10aあたり",I$8*10,1)),"")</f>
        <v/>
      </c>
      <c r="J114" s="35" t="str">
        <f>IFERROR(IF(J$7="","",
(
SUMIFS(IF($G$4="作業時間（hh:mm）",中間処理!$G:$G,中間処理!$I:$I),中間処理!$E:$E,J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114,中間処理!$B:$B,"予定",中間処理!$C:$C,"&gt;="&amp;$G$1,中間処理!$C:$C,"&lt;="&amp;$G$2,中間処理!$D:$D,IF($G$3="すべての作業","&lt;&gt;",$G$3)),0)
)
/IF($G$5="10aあたり",J$8*10,1)),"")</f>
        <v/>
      </c>
      <c r="K114" s="35" t="str">
        <f>IFERROR(IF(K$7="","",
(
SUMIFS(IF($G$4="作業時間（hh:mm）",中間処理!$G:$G,中間処理!$I:$I),中間処理!$E:$E,K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114,中間処理!$B:$B,"予定",中間処理!$C:$C,"&gt;="&amp;$G$1,中間処理!$C:$C,"&lt;="&amp;$G$2,中間処理!$D:$D,IF($G$3="すべての作業","&lt;&gt;",$G$3)),0)
)
/IF($G$5="10aあたり",K$8*10,1)),"")</f>
        <v/>
      </c>
      <c r="L114" s="35" t="str">
        <f>IFERROR(IF(L$7="","",
(
SUMIFS(IF($G$4="作業時間（hh:mm）",中間処理!$G:$G,中間処理!$I:$I),中間処理!$E:$E,L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114,中間処理!$B:$B,"予定",中間処理!$C:$C,"&gt;="&amp;$G$1,中間処理!$C:$C,"&lt;="&amp;$G$2,中間処理!$D:$D,IF($G$3="すべての作業","&lt;&gt;",$G$3)),0)
)
/IF($G$5="10aあたり",L$8*10,1)),"")</f>
        <v/>
      </c>
      <c r="M114" s="35" t="str">
        <f>IFERROR(IF(M$7="","",
(
SUMIFS(IF($G$4="作業時間（hh:mm）",中間処理!$G:$G,中間処理!$I:$I),中間処理!$E:$E,M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114,中間処理!$B:$B,"予定",中間処理!$C:$C,"&gt;="&amp;$G$1,中間処理!$C:$C,"&lt;="&amp;$G$2,中間処理!$D:$D,IF($G$3="すべての作業","&lt;&gt;",$G$3)),0)
)
/IF($G$5="10aあたり",M$8*10,1)),"")</f>
        <v/>
      </c>
      <c r="N114" s="35" t="str">
        <f>IFERROR(IF(N$7="","",
(
SUMIFS(IF($G$4="作業時間（hh:mm）",中間処理!$G:$G,中間処理!$I:$I),中間処理!$E:$E,N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114,中間処理!$B:$B,"予定",中間処理!$C:$C,"&gt;="&amp;$G$1,中間処理!$C:$C,"&lt;="&amp;$G$2,中間処理!$D:$D,IF($G$3="すべての作業","&lt;&gt;",$G$3)),0)
)
/IF($G$5="10aあたり",N$8*10,1)),"")</f>
        <v/>
      </c>
      <c r="O114" s="35" t="str">
        <f>IFERROR(IF(O$7="","",
(
SUMIFS(IF($G$4="作業時間（hh:mm）",中間処理!$G:$G,中間処理!$I:$I),中間処理!$E:$E,O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114,中間処理!$B:$B,"予定",中間処理!$C:$C,"&gt;="&amp;$G$1,中間処理!$C:$C,"&lt;="&amp;$G$2,中間処理!$D:$D,IF($G$3="すべての作業","&lt;&gt;",$G$3)),0)
)
/IF($G$5="10aあたり",O$8*10,1)),"")</f>
        <v/>
      </c>
      <c r="P114" s="35" t="str">
        <f>IFERROR(IF(P$7="","",
(
SUMIFS(IF($G$4="作業時間（hh:mm）",中間処理!$G:$G,中間処理!$I:$I),中間処理!$E:$E,P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114,中間処理!$B:$B,"予定",中間処理!$C:$C,"&gt;="&amp;$G$1,中間処理!$C:$C,"&lt;="&amp;$G$2,中間処理!$D:$D,IF($G$3="すべての作業","&lt;&gt;",$G$3)),0)
)
/IF($G$5="10aあたり",P$8*10,1)),"")</f>
        <v/>
      </c>
      <c r="Q114" s="35" t="str">
        <f>IFERROR(IF(Q$7="","",
(
SUMIFS(IF($G$4="作業時間（hh:mm）",中間処理!$G:$G,中間処理!$I:$I),中間処理!$E:$E,Q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114,中間処理!$B:$B,"予定",中間処理!$C:$C,"&gt;="&amp;$G$1,中間処理!$C:$C,"&lt;="&amp;$G$2,中間処理!$D:$D,IF($G$3="すべての作業","&lt;&gt;",$G$3)),0)
)
/IF($G$5="10aあたり",Q$8*10,1)),"")</f>
        <v/>
      </c>
      <c r="R114" s="35" t="str">
        <f>IFERROR(IF(R$7="","",
(
SUMIFS(IF($G$4="作業時間（hh:mm）",中間処理!$G:$G,中間処理!$I:$I),中間処理!$E:$E,R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114,中間処理!$B:$B,"予定",中間処理!$C:$C,"&gt;="&amp;$G$1,中間処理!$C:$C,"&lt;="&amp;$G$2,中間処理!$D:$D,IF($G$3="すべての作業","&lt;&gt;",$G$3)),0)
)
/IF($G$5="10aあたり",R$8*10,1)),"")</f>
        <v/>
      </c>
      <c r="S114" s="35" t="str">
        <f>IFERROR(IF(S$7="","",
(
SUMIFS(IF($G$4="作業時間（hh:mm）",中間処理!$G:$G,中間処理!$I:$I),中間処理!$E:$E,S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114,中間処理!$B:$B,"予定",中間処理!$C:$C,"&gt;="&amp;$G$1,中間処理!$C:$C,"&lt;="&amp;$G$2,中間処理!$D:$D,IF($G$3="すべての作業","&lt;&gt;",$G$3)),0)
)
/IF($G$5="10aあたり",S$8*10,1)),"")</f>
        <v/>
      </c>
      <c r="T114" s="35" t="str">
        <f>IFERROR(IF(T$7="","",
(
SUMIFS(IF($G$4="作業時間（hh:mm）",中間処理!$G:$G,中間処理!$I:$I),中間処理!$E:$E,T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114,中間処理!$B:$B,"予定",中間処理!$C:$C,"&gt;="&amp;$G$1,中間処理!$C:$C,"&lt;="&amp;$G$2,中間処理!$D:$D,IF($G$3="すべての作業","&lt;&gt;",$G$3)),0)
)
/IF($G$5="10aあたり",T$8*10,1)),"")</f>
        <v/>
      </c>
      <c r="U114" s="35" t="str">
        <f>IFERROR(IF(U$7="","",
(
SUMIFS(IF($G$4="作業時間（hh:mm）",中間処理!$G:$G,中間処理!$I:$I),中間処理!$E:$E,U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114,中間処理!$B:$B,"予定",中間処理!$C:$C,"&gt;="&amp;$G$1,中間処理!$C:$C,"&lt;="&amp;$G$2,中間処理!$D:$D,IF($G$3="すべての作業","&lt;&gt;",$G$3)),0)
)
/IF($G$5="10aあたり",U$8*10,1)),"")</f>
        <v/>
      </c>
      <c r="V114" s="35" t="str">
        <f>IFERROR(IF(V$7="","",
(
SUMIFS(IF($G$4="作業時間（hh:mm）",中間処理!$G:$G,中間処理!$I:$I),中間処理!$E:$E,V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114,中間処理!$B:$B,"予定",中間処理!$C:$C,"&gt;="&amp;$G$1,中間処理!$C:$C,"&lt;="&amp;$G$2,中間処理!$D:$D,IF($G$3="すべての作業","&lt;&gt;",$G$3)),0)
)
/IF($G$5="10aあたり",V$8*10,1)),"")</f>
        <v/>
      </c>
      <c r="W114" s="35" t="str">
        <f>IFERROR(IF(W$7="","",
(
SUMIFS(IF($G$4="作業時間（hh:mm）",中間処理!$G:$G,中間処理!$I:$I),中間処理!$E:$E,W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114,中間処理!$B:$B,"予定",中間処理!$C:$C,"&gt;="&amp;$G$1,中間処理!$C:$C,"&lt;="&amp;$G$2,中間処理!$D:$D,IF($G$3="すべての作業","&lt;&gt;",$G$3)),0)
)
/IF($G$5="10aあたり",W$8*10,1)),"")</f>
        <v/>
      </c>
      <c r="X114" s="35" t="str">
        <f>IFERROR(IF(X$7="","",
(
SUMIFS(IF($G$4="作業時間（hh:mm）",中間処理!$G:$G,中間処理!$I:$I),中間処理!$E:$E,X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114,中間処理!$B:$B,"予定",中間処理!$C:$C,"&gt;="&amp;$G$1,中間処理!$C:$C,"&lt;="&amp;$G$2,中間処理!$D:$D,IF($G$3="すべての作業","&lt;&gt;",$G$3)),0)
)
/IF($G$5="10aあたり",X$8*10,1)),"")</f>
        <v/>
      </c>
      <c r="Y114" s="35" t="str">
        <f>IFERROR(IF(Y$7="","",
(
SUMIFS(IF($G$4="作業時間（hh:mm）",中間処理!$G:$G,中間処理!$I:$I),中間処理!$E:$E,Y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114,中間処理!$B:$B,"予定",中間処理!$C:$C,"&gt;="&amp;$G$1,中間処理!$C:$C,"&lt;="&amp;$G$2,中間処理!$D:$D,IF($G$3="すべての作業","&lt;&gt;",$G$3)),0)
)
/IF($G$5="10aあたり",Y$8*10,1)),"")</f>
        <v/>
      </c>
      <c r="Z114" s="35" t="str">
        <f>IFERROR(IF(Z$7="","",
(
SUMIFS(IF($G$4="作業時間（hh:mm）",中間処理!$G:$G,中間処理!$I:$I),中間処理!$E:$E,Z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114,中間処理!$B:$B,"予定",中間処理!$C:$C,"&gt;="&amp;$G$1,中間処理!$C:$C,"&lt;="&amp;$G$2,中間処理!$D:$D,IF($G$3="すべての作業","&lt;&gt;",$G$3)),0)
)
/IF($G$5="10aあたり",Z$8*10,1)),"")</f>
        <v/>
      </c>
      <c r="AA114" s="35" t="str">
        <f>IFERROR(IF(AA$7="","",
(
SUMIFS(IF($G$4="作業時間（hh:mm）",中間処理!$G:$G,中間処理!$I:$I),中間処理!$E:$E,AA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114,中間処理!$B:$B,"予定",中間処理!$C:$C,"&gt;="&amp;$G$1,中間処理!$C:$C,"&lt;="&amp;$G$2,中間処理!$D:$D,IF($G$3="すべての作業","&lt;&gt;",$G$3)),0)
)
/IF($G$5="10aあたり",AA$8*10,1)),"")</f>
        <v/>
      </c>
      <c r="AB114" s="35" t="str">
        <f>IFERROR(IF(AB$7="","",
(
SUMIFS(IF($G$4="作業時間（hh:mm）",中間処理!$G:$G,中間処理!$I:$I),中間処理!$E:$E,AB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114,中間処理!$B:$B,"予定",中間処理!$C:$C,"&gt;="&amp;$G$1,中間処理!$C:$C,"&lt;="&amp;$G$2,中間処理!$D:$D,IF($G$3="すべての作業","&lt;&gt;",$G$3)),0)
)
/IF($G$5="10aあたり",AB$8*10,1)),"")</f>
        <v/>
      </c>
      <c r="AC114" s="35" t="str">
        <f>IFERROR(IF(AC$7="","",
(
SUMIFS(IF($G$4="作業時間（hh:mm）",中間処理!$G:$G,中間処理!$I:$I),中間処理!$E:$E,AC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114,中間処理!$B:$B,"予定",中間処理!$C:$C,"&gt;="&amp;$G$1,中間処理!$C:$C,"&lt;="&amp;$G$2,中間処理!$D:$D,IF($G$3="すべての作業","&lt;&gt;",$G$3)),0)
)
/IF($G$5="10aあたり",AC$8*10,1)),"")</f>
        <v/>
      </c>
      <c r="AD114" s="35" t="str">
        <f>IFERROR(IF(AD$7="","",
(
SUMIFS(IF($G$4="作業時間（hh:mm）",中間処理!$G:$G,中間処理!$I:$I),中間処理!$E:$E,AD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114,中間処理!$B:$B,"予定",中間処理!$C:$C,"&gt;="&amp;$G$1,中間処理!$C:$C,"&lt;="&amp;$G$2,中間処理!$D:$D,IF($G$3="すべての作業","&lt;&gt;",$G$3)),0)
)
/IF($G$5="10aあたり",AD$8*10,1)),"")</f>
        <v/>
      </c>
      <c r="AE114" s="35" t="str">
        <f>IFERROR(IF(AE$7="","",
(
SUMIFS(IF($G$4="作業時間（hh:mm）",中間処理!$G:$G,中間処理!$I:$I),中間処理!$E:$E,AE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114,中間処理!$B:$B,"予定",中間処理!$C:$C,"&gt;="&amp;$G$1,中間処理!$C:$C,"&lt;="&amp;$G$2,中間処理!$D:$D,IF($G$3="すべての作業","&lt;&gt;",$G$3)),0)
)
/IF($G$5="10aあたり",AE$8*10,1)),"")</f>
        <v/>
      </c>
      <c r="AF114" s="35" t="str">
        <f>IFERROR(IF(AF$7="","",
(
SUMIFS(IF($G$4="作業時間（hh:mm）",中間処理!$G:$G,中間処理!$I:$I),中間処理!$E:$E,AF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114,中間処理!$B:$B,"予定",中間処理!$C:$C,"&gt;="&amp;$G$1,中間処理!$C:$C,"&lt;="&amp;$G$2,中間処理!$D:$D,IF($G$3="すべての作業","&lt;&gt;",$G$3)),0)
)
/IF($G$5="10aあたり",AF$8*10,1)),"")</f>
        <v/>
      </c>
      <c r="AG114" s="35" t="str">
        <f>IFERROR(IF(AG$7="","",
(
SUMIFS(IF($G$4="作業時間（hh:mm）",中間処理!$G:$G,中間処理!$I:$I),中間処理!$E:$E,AG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114,中間処理!$B:$B,"予定",中間処理!$C:$C,"&gt;="&amp;$G$1,中間処理!$C:$C,"&lt;="&amp;$G$2,中間処理!$D:$D,IF($G$3="すべての作業","&lt;&gt;",$G$3)),0)
)
/IF($G$5="10aあたり",AG$8*10,1)),"")</f>
        <v/>
      </c>
      <c r="AH114" s="35" t="str">
        <f>IFERROR(IF(AH$7="","",
(
SUMIFS(IF($G$4="作業時間（hh:mm）",中間処理!$G:$G,中間処理!$I:$I),中間処理!$E:$E,AH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114,中間処理!$B:$B,"予定",中間処理!$C:$C,"&gt;="&amp;$G$1,中間処理!$C:$C,"&lt;="&amp;$G$2,中間処理!$D:$D,IF($G$3="すべての作業","&lt;&gt;",$G$3)),0)
)
/IF($G$5="10aあたり",AH$8*10,1)),"")</f>
        <v/>
      </c>
      <c r="AI114" s="35" t="str">
        <f>IFERROR(IF(AI$7="","",
(
SUMIFS(IF($G$4="作業時間（hh:mm）",中間処理!$G:$G,中間処理!$I:$I),中間処理!$E:$E,AI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114,中間処理!$B:$B,"予定",中間処理!$C:$C,"&gt;="&amp;$G$1,中間処理!$C:$C,"&lt;="&amp;$G$2,中間処理!$D:$D,IF($G$3="すべての作業","&lt;&gt;",$G$3)),0)
)
/IF($G$5="10aあたり",AI$8*10,1)),"")</f>
        <v/>
      </c>
      <c r="AJ114" s="35" t="str">
        <f>IFERROR(IF(AJ$7="","",
(
SUMIFS(IF($G$4="作業時間（hh:mm）",中間処理!$G:$G,中間処理!$I:$I),中間処理!$E:$E,AJ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114,中間処理!$B:$B,"予定",中間処理!$C:$C,"&gt;="&amp;$G$1,中間処理!$C:$C,"&lt;="&amp;$G$2,中間処理!$D:$D,IF($G$3="すべての作業","&lt;&gt;",$G$3)),0)
)
/IF($G$5="10aあたり",AJ$8*10,1)),"")</f>
        <v/>
      </c>
      <c r="AK114" s="35" t="str">
        <f>IFERROR(IF(AK$7="","",
(
SUMIFS(IF($G$4="作業時間（hh:mm）",中間処理!$G:$G,中間処理!$I:$I),中間処理!$E:$E,AK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114,中間処理!$B:$B,"予定",中間処理!$C:$C,"&gt;="&amp;$G$1,中間処理!$C:$C,"&lt;="&amp;$G$2,中間処理!$D:$D,IF($G$3="すべての作業","&lt;&gt;",$G$3)),0)
)
/IF($G$5="10aあたり",AK$8*10,1)),"")</f>
        <v/>
      </c>
      <c r="AL114" s="35" t="str">
        <f>IFERROR(IF(AL$7="","",
(
SUMIFS(IF($G$4="作業時間（hh:mm）",中間処理!$G:$G,中間処理!$I:$I),中間処理!$E:$E,AL$7,中間処理!$F:$F,$F114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114,中間処理!$B:$B,"予定",中間処理!$C:$C,"&gt;="&amp;$G$1,中間処理!$C:$C,"&lt;="&amp;$G$2,中間処理!$D:$D,IF($G$3="すべての作業","&lt;&gt;",$G$3)),0)
)
/IF($G$5="10aあたり",AL$8*10,1)),"")</f>
        <v/>
      </c>
    </row>
    <row r="115" spans="7:38">
      <c r="G115" s="13"/>
      <c r="H115" s="22" t="str">
        <f>IF(G115="","",
IF(G$4="作業時間（hh:mm）",SUM(I115:AL115),
IF(
COUNTIFS(単価情報!C:C,F115,単価情報!B:B,"作業者",単価情報!K:K,"&gt;="&amp;G$1,単価情報!J:J,"&lt;="&amp;G$2)
+COUNTIFS(単価情報!C:C,F115,単価情報!B:B,"作業者",単価情報!K:K,"",単価情報!J:J,"&lt;="&amp;G$2)=0,
"単価設定なし",SUM(I115:AL115))))</f>
        <v/>
      </c>
      <c r="I115" s="34" t="str">
        <f>IFERROR(IF(I$7="","",
(
SUMIFS(IF($G$4="作業時間（hh:mm）",中間処理!$G:$G,中間処理!$I:$I),中間処理!$E:$E,I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115,中間処理!$B:$B,"予定",中間処理!$C:$C,"&gt;="&amp;$G$1,中間処理!$C:$C,"&lt;="&amp;$G$2,中間処理!$D:$D,IF($G$3="すべての作業","&lt;&gt;",$G$3)),0)
)
/IF($G$5="10aあたり",I$8*10,1)),"")</f>
        <v/>
      </c>
      <c r="J115" s="35" t="str">
        <f>IFERROR(IF(J$7="","",
(
SUMIFS(IF($G$4="作業時間（hh:mm）",中間処理!$G:$G,中間処理!$I:$I),中間処理!$E:$E,J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115,中間処理!$B:$B,"予定",中間処理!$C:$C,"&gt;="&amp;$G$1,中間処理!$C:$C,"&lt;="&amp;$G$2,中間処理!$D:$D,IF($G$3="すべての作業","&lt;&gt;",$G$3)),0)
)
/IF($G$5="10aあたり",J$8*10,1)),"")</f>
        <v/>
      </c>
      <c r="K115" s="35" t="str">
        <f>IFERROR(IF(K$7="","",
(
SUMIFS(IF($G$4="作業時間（hh:mm）",中間処理!$G:$G,中間処理!$I:$I),中間処理!$E:$E,K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115,中間処理!$B:$B,"予定",中間処理!$C:$C,"&gt;="&amp;$G$1,中間処理!$C:$C,"&lt;="&amp;$G$2,中間処理!$D:$D,IF($G$3="すべての作業","&lt;&gt;",$G$3)),0)
)
/IF($G$5="10aあたり",K$8*10,1)),"")</f>
        <v/>
      </c>
      <c r="L115" s="35" t="str">
        <f>IFERROR(IF(L$7="","",
(
SUMIFS(IF($G$4="作業時間（hh:mm）",中間処理!$G:$G,中間処理!$I:$I),中間処理!$E:$E,L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115,中間処理!$B:$B,"予定",中間処理!$C:$C,"&gt;="&amp;$G$1,中間処理!$C:$C,"&lt;="&amp;$G$2,中間処理!$D:$D,IF($G$3="すべての作業","&lt;&gt;",$G$3)),0)
)
/IF($G$5="10aあたり",L$8*10,1)),"")</f>
        <v/>
      </c>
      <c r="M115" s="35" t="str">
        <f>IFERROR(IF(M$7="","",
(
SUMIFS(IF($G$4="作業時間（hh:mm）",中間処理!$G:$G,中間処理!$I:$I),中間処理!$E:$E,M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115,中間処理!$B:$B,"予定",中間処理!$C:$C,"&gt;="&amp;$G$1,中間処理!$C:$C,"&lt;="&amp;$G$2,中間処理!$D:$D,IF($G$3="すべての作業","&lt;&gt;",$G$3)),0)
)
/IF($G$5="10aあたり",M$8*10,1)),"")</f>
        <v/>
      </c>
      <c r="N115" s="35" t="str">
        <f>IFERROR(IF(N$7="","",
(
SUMIFS(IF($G$4="作業時間（hh:mm）",中間処理!$G:$G,中間処理!$I:$I),中間処理!$E:$E,N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115,中間処理!$B:$B,"予定",中間処理!$C:$C,"&gt;="&amp;$G$1,中間処理!$C:$C,"&lt;="&amp;$G$2,中間処理!$D:$D,IF($G$3="すべての作業","&lt;&gt;",$G$3)),0)
)
/IF($G$5="10aあたり",N$8*10,1)),"")</f>
        <v/>
      </c>
      <c r="O115" s="35" t="str">
        <f>IFERROR(IF(O$7="","",
(
SUMIFS(IF($G$4="作業時間（hh:mm）",中間処理!$G:$G,中間処理!$I:$I),中間処理!$E:$E,O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115,中間処理!$B:$B,"予定",中間処理!$C:$C,"&gt;="&amp;$G$1,中間処理!$C:$C,"&lt;="&amp;$G$2,中間処理!$D:$D,IF($G$3="すべての作業","&lt;&gt;",$G$3)),0)
)
/IF($G$5="10aあたり",O$8*10,1)),"")</f>
        <v/>
      </c>
      <c r="P115" s="35" t="str">
        <f>IFERROR(IF(P$7="","",
(
SUMIFS(IF($G$4="作業時間（hh:mm）",中間処理!$G:$G,中間処理!$I:$I),中間処理!$E:$E,P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115,中間処理!$B:$B,"予定",中間処理!$C:$C,"&gt;="&amp;$G$1,中間処理!$C:$C,"&lt;="&amp;$G$2,中間処理!$D:$D,IF($G$3="すべての作業","&lt;&gt;",$G$3)),0)
)
/IF($G$5="10aあたり",P$8*10,1)),"")</f>
        <v/>
      </c>
      <c r="Q115" s="35" t="str">
        <f>IFERROR(IF(Q$7="","",
(
SUMIFS(IF($G$4="作業時間（hh:mm）",中間処理!$G:$G,中間処理!$I:$I),中間処理!$E:$E,Q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115,中間処理!$B:$B,"予定",中間処理!$C:$C,"&gt;="&amp;$G$1,中間処理!$C:$C,"&lt;="&amp;$G$2,中間処理!$D:$D,IF($G$3="すべての作業","&lt;&gt;",$G$3)),0)
)
/IF($G$5="10aあたり",Q$8*10,1)),"")</f>
        <v/>
      </c>
      <c r="R115" s="35" t="str">
        <f>IFERROR(IF(R$7="","",
(
SUMIFS(IF($G$4="作業時間（hh:mm）",中間処理!$G:$G,中間処理!$I:$I),中間処理!$E:$E,R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115,中間処理!$B:$B,"予定",中間処理!$C:$C,"&gt;="&amp;$G$1,中間処理!$C:$C,"&lt;="&amp;$G$2,中間処理!$D:$D,IF($G$3="すべての作業","&lt;&gt;",$G$3)),0)
)
/IF($G$5="10aあたり",R$8*10,1)),"")</f>
        <v/>
      </c>
      <c r="S115" s="35" t="str">
        <f>IFERROR(IF(S$7="","",
(
SUMIFS(IF($G$4="作業時間（hh:mm）",中間処理!$G:$G,中間処理!$I:$I),中間処理!$E:$E,S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115,中間処理!$B:$B,"予定",中間処理!$C:$C,"&gt;="&amp;$G$1,中間処理!$C:$C,"&lt;="&amp;$G$2,中間処理!$D:$D,IF($G$3="すべての作業","&lt;&gt;",$G$3)),0)
)
/IF($G$5="10aあたり",S$8*10,1)),"")</f>
        <v/>
      </c>
      <c r="T115" s="35" t="str">
        <f>IFERROR(IF(T$7="","",
(
SUMIFS(IF($G$4="作業時間（hh:mm）",中間処理!$G:$G,中間処理!$I:$I),中間処理!$E:$E,T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115,中間処理!$B:$B,"予定",中間処理!$C:$C,"&gt;="&amp;$G$1,中間処理!$C:$C,"&lt;="&amp;$G$2,中間処理!$D:$D,IF($G$3="すべての作業","&lt;&gt;",$G$3)),0)
)
/IF($G$5="10aあたり",T$8*10,1)),"")</f>
        <v/>
      </c>
      <c r="U115" s="35" t="str">
        <f>IFERROR(IF(U$7="","",
(
SUMIFS(IF($G$4="作業時間（hh:mm）",中間処理!$G:$G,中間処理!$I:$I),中間処理!$E:$E,U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115,中間処理!$B:$B,"予定",中間処理!$C:$C,"&gt;="&amp;$G$1,中間処理!$C:$C,"&lt;="&amp;$G$2,中間処理!$D:$D,IF($G$3="すべての作業","&lt;&gt;",$G$3)),0)
)
/IF($G$5="10aあたり",U$8*10,1)),"")</f>
        <v/>
      </c>
      <c r="V115" s="35" t="str">
        <f>IFERROR(IF(V$7="","",
(
SUMIFS(IF($G$4="作業時間（hh:mm）",中間処理!$G:$G,中間処理!$I:$I),中間処理!$E:$E,V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115,中間処理!$B:$B,"予定",中間処理!$C:$C,"&gt;="&amp;$G$1,中間処理!$C:$C,"&lt;="&amp;$G$2,中間処理!$D:$D,IF($G$3="すべての作業","&lt;&gt;",$G$3)),0)
)
/IF($G$5="10aあたり",V$8*10,1)),"")</f>
        <v/>
      </c>
      <c r="W115" s="35" t="str">
        <f>IFERROR(IF(W$7="","",
(
SUMIFS(IF($G$4="作業時間（hh:mm）",中間処理!$G:$G,中間処理!$I:$I),中間処理!$E:$E,W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115,中間処理!$B:$B,"予定",中間処理!$C:$C,"&gt;="&amp;$G$1,中間処理!$C:$C,"&lt;="&amp;$G$2,中間処理!$D:$D,IF($G$3="すべての作業","&lt;&gt;",$G$3)),0)
)
/IF($G$5="10aあたり",W$8*10,1)),"")</f>
        <v/>
      </c>
      <c r="X115" s="35" t="str">
        <f>IFERROR(IF(X$7="","",
(
SUMIFS(IF($G$4="作業時間（hh:mm）",中間処理!$G:$G,中間処理!$I:$I),中間処理!$E:$E,X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115,中間処理!$B:$B,"予定",中間処理!$C:$C,"&gt;="&amp;$G$1,中間処理!$C:$C,"&lt;="&amp;$G$2,中間処理!$D:$D,IF($G$3="すべての作業","&lt;&gt;",$G$3)),0)
)
/IF($G$5="10aあたり",X$8*10,1)),"")</f>
        <v/>
      </c>
      <c r="Y115" s="35" t="str">
        <f>IFERROR(IF(Y$7="","",
(
SUMIFS(IF($G$4="作業時間（hh:mm）",中間処理!$G:$G,中間処理!$I:$I),中間処理!$E:$E,Y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115,中間処理!$B:$B,"予定",中間処理!$C:$C,"&gt;="&amp;$G$1,中間処理!$C:$C,"&lt;="&amp;$G$2,中間処理!$D:$D,IF($G$3="すべての作業","&lt;&gt;",$G$3)),0)
)
/IF($G$5="10aあたり",Y$8*10,1)),"")</f>
        <v/>
      </c>
      <c r="Z115" s="35" t="str">
        <f>IFERROR(IF(Z$7="","",
(
SUMIFS(IF($G$4="作業時間（hh:mm）",中間処理!$G:$G,中間処理!$I:$I),中間処理!$E:$E,Z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115,中間処理!$B:$B,"予定",中間処理!$C:$C,"&gt;="&amp;$G$1,中間処理!$C:$C,"&lt;="&amp;$G$2,中間処理!$D:$D,IF($G$3="すべての作業","&lt;&gt;",$G$3)),0)
)
/IF($G$5="10aあたり",Z$8*10,1)),"")</f>
        <v/>
      </c>
      <c r="AA115" s="35" t="str">
        <f>IFERROR(IF(AA$7="","",
(
SUMIFS(IF($G$4="作業時間（hh:mm）",中間処理!$G:$G,中間処理!$I:$I),中間処理!$E:$E,AA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115,中間処理!$B:$B,"予定",中間処理!$C:$C,"&gt;="&amp;$G$1,中間処理!$C:$C,"&lt;="&amp;$G$2,中間処理!$D:$D,IF($G$3="すべての作業","&lt;&gt;",$G$3)),0)
)
/IF($G$5="10aあたり",AA$8*10,1)),"")</f>
        <v/>
      </c>
      <c r="AB115" s="35" t="str">
        <f>IFERROR(IF(AB$7="","",
(
SUMIFS(IF($G$4="作業時間（hh:mm）",中間処理!$G:$G,中間処理!$I:$I),中間処理!$E:$E,AB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115,中間処理!$B:$B,"予定",中間処理!$C:$C,"&gt;="&amp;$G$1,中間処理!$C:$C,"&lt;="&amp;$G$2,中間処理!$D:$D,IF($G$3="すべての作業","&lt;&gt;",$G$3)),0)
)
/IF($G$5="10aあたり",AB$8*10,1)),"")</f>
        <v/>
      </c>
      <c r="AC115" s="35" t="str">
        <f>IFERROR(IF(AC$7="","",
(
SUMIFS(IF($G$4="作業時間（hh:mm）",中間処理!$G:$G,中間処理!$I:$I),中間処理!$E:$E,AC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115,中間処理!$B:$B,"予定",中間処理!$C:$C,"&gt;="&amp;$G$1,中間処理!$C:$C,"&lt;="&amp;$G$2,中間処理!$D:$D,IF($G$3="すべての作業","&lt;&gt;",$G$3)),0)
)
/IF($G$5="10aあたり",AC$8*10,1)),"")</f>
        <v/>
      </c>
      <c r="AD115" s="35" t="str">
        <f>IFERROR(IF(AD$7="","",
(
SUMIFS(IF($G$4="作業時間（hh:mm）",中間処理!$G:$G,中間処理!$I:$I),中間処理!$E:$E,AD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115,中間処理!$B:$B,"予定",中間処理!$C:$C,"&gt;="&amp;$G$1,中間処理!$C:$C,"&lt;="&amp;$G$2,中間処理!$D:$D,IF($G$3="すべての作業","&lt;&gt;",$G$3)),0)
)
/IF($G$5="10aあたり",AD$8*10,1)),"")</f>
        <v/>
      </c>
      <c r="AE115" s="35" t="str">
        <f>IFERROR(IF(AE$7="","",
(
SUMIFS(IF($G$4="作業時間（hh:mm）",中間処理!$G:$G,中間処理!$I:$I),中間処理!$E:$E,AE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115,中間処理!$B:$B,"予定",中間処理!$C:$C,"&gt;="&amp;$G$1,中間処理!$C:$C,"&lt;="&amp;$G$2,中間処理!$D:$D,IF($G$3="すべての作業","&lt;&gt;",$G$3)),0)
)
/IF($G$5="10aあたり",AE$8*10,1)),"")</f>
        <v/>
      </c>
      <c r="AF115" s="35" t="str">
        <f>IFERROR(IF(AF$7="","",
(
SUMIFS(IF($G$4="作業時間（hh:mm）",中間処理!$G:$G,中間処理!$I:$I),中間処理!$E:$E,AF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115,中間処理!$B:$B,"予定",中間処理!$C:$C,"&gt;="&amp;$G$1,中間処理!$C:$C,"&lt;="&amp;$G$2,中間処理!$D:$D,IF($G$3="すべての作業","&lt;&gt;",$G$3)),0)
)
/IF($G$5="10aあたり",AF$8*10,1)),"")</f>
        <v/>
      </c>
      <c r="AG115" s="35" t="str">
        <f>IFERROR(IF(AG$7="","",
(
SUMIFS(IF($G$4="作業時間（hh:mm）",中間処理!$G:$G,中間処理!$I:$I),中間処理!$E:$E,AG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115,中間処理!$B:$B,"予定",中間処理!$C:$C,"&gt;="&amp;$G$1,中間処理!$C:$C,"&lt;="&amp;$G$2,中間処理!$D:$D,IF($G$3="すべての作業","&lt;&gt;",$G$3)),0)
)
/IF($G$5="10aあたり",AG$8*10,1)),"")</f>
        <v/>
      </c>
      <c r="AH115" s="35" t="str">
        <f>IFERROR(IF(AH$7="","",
(
SUMIFS(IF($G$4="作業時間（hh:mm）",中間処理!$G:$G,中間処理!$I:$I),中間処理!$E:$E,AH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115,中間処理!$B:$B,"予定",中間処理!$C:$C,"&gt;="&amp;$G$1,中間処理!$C:$C,"&lt;="&amp;$G$2,中間処理!$D:$D,IF($G$3="すべての作業","&lt;&gt;",$G$3)),0)
)
/IF($G$5="10aあたり",AH$8*10,1)),"")</f>
        <v/>
      </c>
      <c r="AI115" s="35" t="str">
        <f>IFERROR(IF(AI$7="","",
(
SUMIFS(IF($G$4="作業時間（hh:mm）",中間処理!$G:$G,中間処理!$I:$I),中間処理!$E:$E,AI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115,中間処理!$B:$B,"予定",中間処理!$C:$C,"&gt;="&amp;$G$1,中間処理!$C:$C,"&lt;="&amp;$G$2,中間処理!$D:$D,IF($G$3="すべての作業","&lt;&gt;",$G$3)),0)
)
/IF($G$5="10aあたり",AI$8*10,1)),"")</f>
        <v/>
      </c>
      <c r="AJ115" s="35" t="str">
        <f>IFERROR(IF(AJ$7="","",
(
SUMIFS(IF($G$4="作業時間（hh:mm）",中間処理!$G:$G,中間処理!$I:$I),中間処理!$E:$E,AJ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115,中間処理!$B:$B,"予定",中間処理!$C:$C,"&gt;="&amp;$G$1,中間処理!$C:$C,"&lt;="&amp;$G$2,中間処理!$D:$D,IF($G$3="すべての作業","&lt;&gt;",$G$3)),0)
)
/IF($G$5="10aあたり",AJ$8*10,1)),"")</f>
        <v/>
      </c>
      <c r="AK115" s="35" t="str">
        <f>IFERROR(IF(AK$7="","",
(
SUMIFS(IF($G$4="作業時間（hh:mm）",中間処理!$G:$G,中間処理!$I:$I),中間処理!$E:$E,AK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115,中間処理!$B:$B,"予定",中間処理!$C:$C,"&gt;="&amp;$G$1,中間処理!$C:$C,"&lt;="&amp;$G$2,中間処理!$D:$D,IF($G$3="すべての作業","&lt;&gt;",$G$3)),0)
)
/IF($G$5="10aあたり",AK$8*10,1)),"")</f>
        <v/>
      </c>
      <c r="AL115" s="35" t="str">
        <f>IFERROR(IF(AL$7="","",
(
SUMIFS(IF($G$4="作業時間（hh:mm）",中間処理!$G:$G,中間処理!$I:$I),中間処理!$E:$E,AL$7,中間処理!$F:$F,$F115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115,中間処理!$B:$B,"予定",中間処理!$C:$C,"&gt;="&amp;$G$1,中間処理!$C:$C,"&lt;="&amp;$G$2,中間処理!$D:$D,IF($G$3="すべての作業","&lt;&gt;",$G$3)),0)
)
/IF($G$5="10aあたり",AL$8*10,1)),"")</f>
        <v/>
      </c>
    </row>
    <row r="116" spans="7:38">
      <c r="G116" s="13"/>
      <c r="H116" s="22" t="str">
        <f>IF(G116="","",
IF(G$4="作業時間（hh:mm）",SUM(I116:AL116),
IF(
COUNTIFS(単価情報!C:C,F116,単価情報!B:B,"作業者",単価情報!K:K,"&gt;="&amp;G$1,単価情報!J:J,"&lt;="&amp;G$2)
+COUNTIFS(単価情報!C:C,F116,単価情報!B:B,"作業者",単価情報!K:K,"",単価情報!J:J,"&lt;="&amp;G$2)=0,
"単価設定なし",SUM(I116:AL116))))</f>
        <v/>
      </c>
      <c r="I116" s="34" t="str">
        <f>IFERROR(IF(I$7="","",
(
SUMIFS(IF($G$4="作業時間（hh:mm）",中間処理!$G:$G,中間処理!$I:$I),中間処理!$E:$E,I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116,中間処理!$B:$B,"予定",中間処理!$C:$C,"&gt;="&amp;$G$1,中間処理!$C:$C,"&lt;="&amp;$G$2,中間処理!$D:$D,IF($G$3="すべての作業","&lt;&gt;",$G$3)),0)
)
/IF($G$5="10aあたり",I$8*10,1)),"")</f>
        <v/>
      </c>
      <c r="J116" s="35" t="str">
        <f>IFERROR(IF(J$7="","",
(
SUMIFS(IF($G$4="作業時間（hh:mm）",中間処理!$G:$G,中間処理!$I:$I),中間処理!$E:$E,J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116,中間処理!$B:$B,"予定",中間処理!$C:$C,"&gt;="&amp;$G$1,中間処理!$C:$C,"&lt;="&amp;$G$2,中間処理!$D:$D,IF($G$3="すべての作業","&lt;&gt;",$G$3)),0)
)
/IF($G$5="10aあたり",J$8*10,1)),"")</f>
        <v/>
      </c>
      <c r="K116" s="35" t="str">
        <f>IFERROR(IF(K$7="","",
(
SUMIFS(IF($G$4="作業時間（hh:mm）",中間処理!$G:$G,中間処理!$I:$I),中間処理!$E:$E,K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116,中間処理!$B:$B,"予定",中間処理!$C:$C,"&gt;="&amp;$G$1,中間処理!$C:$C,"&lt;="&amp;$G$2,中間処理!$D:$D,IF($G$3="すべての作業","&lt;&gt;",$G$3)),0)
)
/IF($G$5="10aあたり",K$8*10,1)),"")</f>
        <v/>
      </c>
      <c r="L116" s="35" t="str">
        <f>IFERROR(IF(L$7="","",
(
SUMIFS(IF($G$4="作業時間（hh:mm）",中間処理!$G:$G,中間処理!$I:$I),中間処理!$E:$E,L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116,中間処理!$B:$B,"予定",中間処理!$C:$C,"&gt;="&amp;$G$1,中間処理!$C:$C,"&lt;="&amp;$G$2,中間処理!$D:$D,IF($G$3="すべての作業","&lt;&gt;",$G$3)),0)
)
/IF($G$5="10aあたり",L$8*10,1)),"")</f>
        <v/>
      </c>
      <c r="M116" s="35" t="str">
        <f>IFERROR(IF(M$7="","",
(
SUMIFS(IF($G$4="作業時間（hh:mm）",中間処理!$G:$G,中間処理!$I:$I),中間処理!$E:$E,M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116,中間処理!$B:$B,"予定",中間処理!$C:$C,"&gt;="&amp;$G$1,中間処理!$C:$C,"&lt;="&amp;$G$2,中間処理!$D:$D,IF($G$3="すべての作業","&lt;&gt;",$G$3)),0)
)
/IF($G$5="10aあたり",M$8*10,1)),"")</f>
        <v/>
      </c>
      <c r="N116" s="35" t="str">
        <f>IFERROR(IF(N$7="","",
(
SUMIFS(IF($G$4="作業時間（hh:mm）",中間処理!$G:$G,中間処理!$I:$I),中間処理!$E:$E,N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116,中間処理!$B:$B,"予定",中間処理!$C:$C,"&gt;="&amp;$G$1,中間処理!$C:$C,"&lt;="&amp;$G$2,中間処理!$D:$D,IF($G$3="すべての作業","&lt;&gt;",$G$3)),0)
)
/IF($G$5="10aあたり",N$8*10,1)),"")</f>
        <v/>
      </c>
      <c r="O116" s="35" t="str">
        <f>IFERROR(IF(O$7="","",
(
SUMIFS(IF($G$4="作業時間（hh:mm）",中間処理!$G:$G,中間処理!$I:$I),中間処理!$E:$E,O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116,中間処理!$B:$B,"予定",中間処理!$C:$C,"&gt;="&amp;$G$1,中間処理!$C:$C,"&lt;="&amp;$G$2,中間処理!$D:$D,IF($G$3="すべての作業","&lt;&gt;",$G$3)),0)
)
/IF($G$5="10aあたり",O$8*10,1)),"")</f>
        <v/>
      </c>
      <c r="P116" s="35" t="str">
        <f>IFERROR(IF(P$7="","",
(
SUMIFS(IF($G$4="作業時間（hh:mm）",中間処理!$G:$G,中間処理!$I:$I),中間処理!$E:$E,P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116,中間処理!$B:$B,"予定",中間処理!$C:$C,"&gt;="&amp;$G$1,中間処理!$C:$C,"&lt;="&amp;$G$2,中間処理!$D:$D,IF($G$3="すべての作業","&lt;&gt;",$G$3)),0)
)
/IF($G$5="10aあたり",P$8*10,1)),"")</f>
        <v/>
      </c>
      <c r="Q116" s="35" t="str">
        <f>IFERROR(IF(Q$7="","",
(
SUMIFS(IF($G$4="作業時間（hh:mm）",中間処理!$G:$G,中間処理!$I:$I),中間処理!$E:$E,Q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116,中間処理!$B:$B,"予定",中間処理!$C:$C,"&gt;="&amp;$G$1,中間処理!$C:$C,"&lt;="&amp;$G$2,中間処理!$D:$D,IF($G$3="すべての作業","&lt;&gt;",$G$3)),0)
)
/IF($G$5="10aあたり",Q$8*10,1)),"")</f>
        <v/>
      </c>
      <c r="R116" s="35" t="str">
        <f>IFERROR(IF(R$7="","",
(
SUMIFS(IF($G$4="作業時間（hh:mm）",中間処理!$G:$G,中間処理!$I:$I),中間処理!$E:$E,R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116,中間処理!$B:$B,"予定",中間処理!$C:$C,"&gt;="&amp;$G$1,中間処理!$C:$C,"&lt;="&amp;$G$2,中間処理!$D:$D,IF($G$3="すべての作業","&lt;&gt;",$G$3)),0)
)
/IF($G$5="10aあたり",R$8*10,1)),"")</f>
        <v/>
      </c>
      <c r="S116" s="35" t="str">
        <f>IFERROR(IF(S$7="","",
(
SUMIFS(IF($G$4="作業時間（hh:mm）",中間処理!$G:$G,中間処理!$I:$I),中間処理!$E:$E,S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116,中間処理!$B:$B,"予定",中間処理!$C:$C,"&gt;="&amp;$G$1,中間処理!$C:$C,"&lt;="&amp;$G$2,中間処理!$D:$D,IF($G$3="すべての作業","&lt;&gt;",$G$3)),0)
)
/IF($G$5="10aあたり",S$8*10,1)),"")</f>
        <v/>
      </c>
      <c r="T116" s="35" t="str">
        <f>IFERROR(IF(T$7="","",
(
SUMIFS(IF($G$4="作業時間（hh:mm）",中間処理!$G:$G,中間処理!$I:$I),中間処理!$E:$E,T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116,中間処理!$B:$B,"予定",中間処理!$C:$C,"&gt;="&amp;$G$1,中間処理!$C:$C,"&lt;="&amp;$G$2,中間処理!$D:$D,IF($G$3="すべての作業","&lt;&gt;",$G$3)),0)
)
/IF($G$5="10aあたり",T$8*10,1)),"")</f>
        <v/>
      </c>
      <c r="U116" s="35" t="str">
        <f>IFERROR(IF(U$7="","",
(
SUMIFS(IF($G$4="作業時間（hh:mm）",中間処理!$G:$G,中間処理!$I:$I),中間処理!$E:$E,U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116,中間処理!$B:$B,"予定",中間処理!$C:$C,"&gt;="&amp;$G$1,中間処理!$C:$C,"&lt;="&amp;$G$2,中間処理!$D:$D,IF($G$3="すべての作業","&lt;&gt;",$G$3)),0)
)
/IF($G$5="10aあたり",U$8*10,1)),"")</f>
        <v/>
      </c>
      <c r="V116" s="35" t="str">
        <f>IFERROR(IF(V$7="","",
(
SUMIFS(IF($G$4="作業時間（hh:mm）",中間処理!$G:$G,中間処理!$I:$I),中間処理!$E:$E,V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116,中間処理!$B:$B,"予定",中間処理!$C:$C,"&gt;="&amp;$G$1,中間処理!$C:$C,"&lt;="&amp;$G$2,中間処理!$D:$D,IF($G$3="すべての作業","&lt;&gt;",$G$3)),0)
)
/IF($G$5="10aあたり",V$8*10,1)),"")</f>
        <v/>
      </c>
      <c r="W116" s="35" t="str">
        <f>IFERROR(IF(W$7="","",
(
SUMIFS(IF($G$4="作業時間（hh:mm）",中間処理!$G:$G,中間処理!$I:$I),中間処理!$E:$E,W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116,中間処理!$B:$B,"予定",中間処理!$C:$C,"&gt;="&amp;$G$1,中間処理!$C:$C,"&lt;="&amp;$G$2,中間処理!$D:$D,IF($G$3="すべての作業","&lt;&gt;",$G$3)),0)
)
/IF($G$5="10aあたり",W$8*10,1)),"")</f>
        <v/>
      </c>
      <c r="X116" s="35" t="str">
        <f>IFERROR(IF(X$7="","",
(
SUMIFS(IF($G$4="作業時間（hh:mm）",中間処理!$G:$G,中間処理!$I:$I),中間処理!$E:$E,X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116,中間処理!$B:$B,"予定",中間処理!$C:$C,"&gt;="&amp;$G$1,中間処理!$C:$C,"&lt;="&amp;$G$2,中間処理!$D:$D,IF($G$3="すべての作業","&lt;&gt;",$G$3)),0)
)
/IF($G$5="10aあたり",X$8*10,1)),"")</f>
        <v/>
      </c>
      <c r="Y116" s="35" t="str">
        <f>IFERROR(IF(Y$7="","",
(
SUMIFS(IF($G$4="作業時間（hh:mm）",中間処理!$G:$G,中間処理!$I:$I),中間処理!$E:$E,Y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116,中間処理!$B:$B,"予定",中間処理!$C:$C,"&gt;="&amp;$G$1,中間処理!$C:$C,"&lt;="&amp;$G$2,中間処理!$D:$D,IF($G$3="すべての作業","&lt;&gt;",$G$3)),0)
)
/IF($G$5="10aあたり",Y$8*10,1)),"")</f>
        <v/>
      </c>
      <c r="Z116" s="35" t="str">
        <f>IFERROR(IF(Z$7="","",
(
SUMIFS(IF($G$4="作業時間（hh:mm）",中間処理!$G:$G,中間処理!$I:$I),中間処理!$E:$E,Z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116,中間処理!$B:$B,"予定",中間処理!$C:$C,"&gt;="&amp;$G$1,中間処理!$C:$C,"&lt;="&amp;$G$2,中間処理!$D:$D,IF($G$3="すべての作業","&lt;&gt;",$G$3)),0)
)
/IF($G$5="10aあたり",Z$8*10,1)),"")</f>
        <v/>
      </c>
      <c r="AA116" s="35" t="str">
        <f>IFERROR(IF(AA$7="","",
(
SUMIFS(IF($G$4="作業時間（hh:mm）",中間処理!$G:$G,中間処理!$I:$I),中間処理!$E:$E,AA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116,中間処理!$B:$B,"予定",中間処理!$C:$C,"&gt;="&amp;$G$1,中間処理!$C:$C,"&lt;="&amp;$G$2,中間処理!$D:$D,IF($G$3="すべての作業","&lt;&gt;",$G$3)),0)
)
/IF($G$5="10aあたり",AA$8*10,1)),"")</f>
        <v/>
      </c>
      <c r="AB116" s="35" t="str">
        <f>IFERROR(IF(AB$7="","",
(
SUMIFS(IF($G$4="作業時間（hh:mm）",中間処理!$G:$G,中間処理!$I:$I),中間処理!$E:$E,AB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116,中間処理!$B:$B,"予定",中間処理!$C:$C,"&gt;="&amp;$G$1,中間処理!$C:$C,"&lt;="&amp;$G$2,中間処理!$D:$D,IF($G$3="すべての作業","&lt;&gt;",$G$3)),0)
)
/IF($G$5="10aあたり",AB$8*10,1)),"")</f>
        <v/>
      </c>
      <c r="AC116" s="35" t="str">
        <f>IFERROR(IF(AC$7="","",
(
SUMIFS(IF($G$4="作業時間（hh:mm）",中間処理!$G:$G,中間処理!$I:$I),中間処理!$E:$E,AC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116,中間処理!$B:$B,"予定",中間処理!$C:$C,"&gt;="&amp;$G$1,中間処理!$C:$C,"&lt;="&amp;$G$2,中間処理!$D:$D,IF($G$3="すべての作業","&lt;&gt;",$G$3)),0)
)
/IF($G$5="10aあたり",AC$8*10,1)),"")</f>
        <v/>
      </c>
      <c r="AD116" s="35" t="str">
        <f>IFERROR(IF(AD$7="","",
(
SUMIFS(IF($G$4="作業時間（hh:mm）",中間処理!$G:$G,中間処理!$I:$I),中間処理!$E:$E,AD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116,中間処理!$B:$B,"予定",中間処理!$C:$C,"&gt;="&amp;$G$1,中間処理!$C:$C,"&lt;="&amp;$G$2,中間処理!$D:$D,IF($G$3="すべての作業","&lt;&gt;",$G$3)),0)
)
/IF($G$5="10aあたり",AD$8*10,1)),"")</f>
        <v/>
      </c>
      <c r="AE116" s="35" t="str">
        <f>IFERROR(IF(AE$7="","",
(
SUMIFS(IF($G$4="作業時間（hh:mm）",中間処理!$G:$G,中間処理!$I:$I),中間処理!$E:$E,AE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116,中間処理!$B:$B,"予定",中間処理!$C:$C,"&gt;="&amp;$G$1,中間処理!$C:$C,"&lt;="&amp;$G$2,中間処理!$D:$D,IF($G$3="すべての作業","&lt;&gt;",$G$3)),0)
)
/IF($G$5="10aあたり",AE$8*10,1)),"")</f>
        <v/>
      </c>
      <c r="AF116" s="35" t="str">
        <f>IFERROR(IF(AF$7="","",
(
SUMIFS(IF($G$4="作業時間（hh:mm）",中間処理!$G:$G,中間処理!$I:$I),中間処理!$E:$E,AF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116,中間処理!$B:$B,"予定",中間処理!$C:$C,"&gt;="&amp;$G$1,中間処理!$C:$C,"&lt;="&amp;$G$2,中間処理!$D:$D,IF($G$3="すべての作業","&lt;&gt;",$G$3)),0)
)
/IF($G$5="10aあたり",AF$8*10,1)),"")</f>
        <v/>
      </c>
      <c r="AG116" s="35" t="str">
        <f>IFERROR(IF(AG$7="","",
(
SUMIFS(IF($G$4="作業時間（hh:mm）",中間処理!$G:$G,中間処理!$I:$I),中間処理!$E:$E,AG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116,中間処理!$B:$B,"予定",中間処理!$C:$C,"&gt;="&amp;$G$1,中間処理!$C:$C,"&lt;="&amp;$G$2,中間処理!$D:$D,IF($G$3="すべての作業","&lt;&gt;",$G$3)),0)
)
/IF($G$5="10aあたり",AG$8*10,1)),"")</f>
        <v/>
      </c>
      <c r="AH116" s="35" t="str">
        <f>IFERROR(IF(AH$7="","",
(
SUMIFS(IF($G$4="作業時間（hh:mm）",中間処理!$G:$G,中間処理!$I:$I),中間処理!$E:$E,AH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116,中間処理!$B:$B,"予定",中間処理!$C:$C,"&gt;="&amp;$G$1,中間処理!$C:$C,"&lt;="&amp;$G$2,中間処理!$D:$D,IF($G$3="すべての作業","&lt;&gt;",$G$3)),0)
)
/IF($G$5="10aあたり",AH$8*10,1)),"")</f>
        <v/>
      </c>
      <c r="AI116" s="35" t="str">
        <f>IFERROR(IF(AI$7="","",
(
SUMIFS(IF($G$4="作業時間（hh:mm）",中間処理!$G:$G,中間処理!$I:$I),中間処理!$E:$E,AI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116,中間処理!$B:$B,"予定",中間処理!$C:$C,"&gt;="&amp;$G$1,中間処理!$C:$C,"&lt;="&amp;$G$2,中間処理!$D:$D,IF($G$3="すべての作業","&lt;&gt;",$G$3)),0)
)
/IF($G$5="10aあたり",AI$8*10,1)),"")</f>
        <v/>
      </c>
      <c r="AJ116" s="35" t="str">
        <f>IFERROR(IF(AJ$7="","",
(
SUMIFS(IF($G$4="作業時間（hh:mm）",中間処理!$G:$G,中間処理!$I:$I),中間処理!$E:$E,AJ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116,中間処理!$B:$B,"予定",中間処理!$C:$C,"&gt;="&amp;$G$1,中間処理!$C:$C,"&lt;="&amp;$G$2,中間処理!$D:$D,IF($G$3="すべての作業","&lt;&gt;",$G$3)),0)
)
/IF($G$5="10aあたり",AJ$8*10,1)),"")</f>
        <v/>
      </c>
      <c r="AK116" s="35" t="str">
        <f>IFERROR(IF(AK$7="","",
(
SUMIFS(IF($G$4="作業時間（hh:mm）",中間処理!$G:$G,中間処理!$I:$I),中間処理!$E:$E,AK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116,中間処理!$B:$B,"予定",中間処理!$C:$C,"&gt;="&amp;$G$1,中間処理!$C:$C,"&lt;="&amp;$G$2,中間処理!$D:$D,IF($G$3="すべての作業","&lt;&gt;",$G$3)),0)
)
/IF($G$5="10aあたり",AK$8*10,1)),"")</f>
        <v/>
      </c>
      <c r="AL116" s="35" t="str">
        <f>IFERROR(IF(AL$7="","",
(
SUMIFS(IF($G$4="作業時間（hh:mm）",中間処理!$G:$G,中間処理!$I:$I),中間処理!$E:$E,AL$7,中間処理!$F:$F,$F116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116,中間処理!$B:$B,"予定",中間処理!$C:$C,"&gt;="&amp;$G$1,中間処理!$C:$C,"&lt;="&amp;$G$2,中間処理!$D:$D,IF($G$3="すべての作業","&lt;&gt;",$G$3)),0)
)
/IF($G$5="10aあたり",AL$8*10,1)),"")</f>
        <v/>
      </c>
    </row>
    <row r="117" spans="7:38">
      <c r="G117" s="13"/>
      <c r="H117" s="22" t="str">
        <f>IF(G117="","",
IF(G$4="作業時間（hh:mm）",SUM(I117:AL117),
IF(
COUNTIFS(単価情報!C:C,F117,単価情報!B:B,"作業者",単価情報!K:K,"&gt;="&amp;G$1,単価情報!J:J,"&lt;="&amp;G$2)
+COUNTIFS(単価情報!C:C,F117,単価情報!B:B,"作業者",単価情報!K:K,"",単価情報!J:J,"&lt;="&amp;G$2)=0,
"単価設定なし",SUM(I117:AL117))))</f>
        <v/>
      </c>
      <c r="I117" s="34" t="str">
        <f>IFERROR(IF(I$7="","",
(
SUMIFS(IF($G$4="作業時間（hh:mm）",中間処理!$G:$G,中間処理!$I:$I),中間処理!$E:$E,I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117,中間処理!$B:$B,"予定",中間処理!$C:$C,"&gt;="&amp;$G$1,中間処理!$C:$C,"&lt;="&amp;$G$2,中間処理!$D:$D,IF($G$3="すべての作業","&lt;&gt;",$G$3)),0)
)
/IF($G$5="10aあたり",I$8*10,1)),"")</f>
        <v/>
      </c>
      <c r="J117" s="35" t="str">
        <f>IFERROR(IF(J$7="","",
(
SUMIFS(IF($G$4="作業時間（hh:mm）",中間処理!$G:$G,中間処理!$I:$I),中間処理!$E:$E,J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117,中間処理!$B:$B,"予定",中間処理!$C:$C,"&gt;="&amp;$G$1,中間処理!$C:$C,"&lt;="&amp;$G$2,中間処理!$D:$D,IF($G$3="すべての作業","&lt;&gt;",$G$3)),0)
)
/IF($G$5="10aあたり",J$8*10,1)),"")</f>
        <v/>
      </c>
      <c r="K117" s="35" t="str">
        <f>IFERROR(IF(K$7="","",
(
SUMIFS(IF($G$4="作業時間（hh:mm）",中間処理!$G:$G,中間処理!$I:$I),中間処理!$E:$E,K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117,中間処理!$B:$B,"予定",中間処理!$C:$C,"&gt;="&amp;$G$1,中間処理!$C:$C,"&lt;="&amp;$G$2,中間処理!$D:$D,IF($G$3="すべての作業","&lt;&gt;",$G$3)),0)
)
/IF($G$5="10aあたり",K$8*10,1)),"")</f>
        <v/>
      </c>
      <c r="L117" s="35" t="str">
        <f>IFERROR(IF(L$7="","",
(
SUMIFS(IF($G$4="作業時間（hh:mm）",中間処理!$G:$G,中間処理!$I:$I),中間処理!$E:$E,L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117,中間処理!$B:$B,"予定",中間処理!$C:$C,"&gt;="&amp;$G$1,中間処理!$C:$C,"&lt;="&amp;$G$2,中間処理!$D:$D,IF($G$3="すべての作業","&lt;&gt;",$G$3)),0)
)
/IF($G$5="10aあたり",L$8*10,1)),"")</f>
        <v/>
      </c>
      <c r="M117" s="35" t="str">
        <f>IFERROR(IF(M$7="","",
(
SUMIFS(IF($G$4="作業時間（hh:mm）",中間処理!$G:$G,中間処理!$I:$I),中間処理!$E:$E,M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117,中間処理!$B:$B,"予定",中間処理!$C:$C,"&gt;="&amp;$G$1,中間処理!$C:$C,"&lt;="&amp;$G$2,中間処理!$D:$D,IF($G$3="すべての作業","&lt;&gt;",$G$3)),0)
)
/IF($G$5="10aあたり",M$8*10,1)),"")</f>
        <v/>
      </c>
      <c r="N117" s="35" t="str">
        <f>IFERROR(IF(N$7="","",
(
SUMIFS(IF($G$4="作業時間（hh:mm）",中間処理!$G:$G,中間処理!$I:$I),中間処理!$E:$E,N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117,中間処理!$B:$B,"予定",中間処理!$C:$C,"&gt;="&amp;$G$1,中間処理!$C:$C,"&lt;="&amp;$G$2,中間処理!$D:$D,IF($G$3="すべての作業","&lt;&gt;",$G$3)),0)
)
/IF($G$5="10aあたり",N$8*10,1)),"")</f>
        <v/>
      </c>
      <c r="O117" s="35" t="str">
        <f>IFERROR(IF(O$7="","",
(
SUMIFS(IF($G$4="作業時間（hh:mm）",中間処理!$G:$G,中間処理!$I:$I),中間処理!$E:$E,O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117,中間処理!$B:$B,"予定",中間処理!$C:$C,"&gt;="&amp;$G$1,中間処理!$C:$C,"&lt;="&amp;$G$2,中間処理!$D:$D,IF($G$3="すべての作業","&lt;&gt;",$G$3)),0)
)
/IF($G$5="10aあたり",O$8*10,1)),"")</f>
        <v/>
      </c>
      <c r="P117" s="35" t="str">
        <f>IFERROR(IF(P$7="","",
(
SUMIFS(IF($G$4="作業時間（hh:mm）",中間処理!$G:$G,中間処理!$I:$I),中間処理!$E:$E,P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117,中間処理!$B:$B,"予定",中間処理!$C:$C,"&gt;="&amp;$G$1,中間処理!$C:$C,"&lt;="&amp;$G$2,中間処理!$D:$D,IF($G$3="すべての作業","&lt;&gt;",$G$3)),0)
)
/IF($G$5="10aあたり",P$8*10,1)),"")</f>
        <v/>
      </c>
      <c r="Q117" s="35" t="str">
        <f>IFERROR(IF(Q$7="","",
(
SUMIFS(IF($G$4="作業時間（hh:mm）",中間処理!$G:$G,中間処理!$I:$I),中間処理!$E:$E,Q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117,中間処理!$B:$B,"予定",中間処理!$C:$C,"&gt;="&amp;$G$1,中間処理!$C:$C,"&lt;="&amp;$G$2,中間処理!$D:$D,IF($G$3="すべての作業","&lt;&gt;",$G$3)),0)
)
/IF($G$5="10aあたり",Q$8*10,1)),"")</f>
        <v/>
      </c>
      <c r="R117" s="35" t="str">
        <f>IFERROR(IF(R$7="","",
(
SUMIFS(IF($G$4="作業時間（hh:mm）",中間処理!$G:$G,中間処理!$I:$I),中間処理!$E:$E,R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117,中間処理!$B:$B,"予定",中間処理!$C:$C,"&gt;="&amp;$G$1,中間処理!$C:$C,"&lt;="&amp;$G$2,中間処理!$D:$D,IF($G$3="すべての作業","&lt;&gt;",$G$3)),0)
)
/IF($G$5="10aあたり",R$8*10,1)),"")</f>
        <v/>
      </c>
      <c r="S117" s="35" t="str">
        <f>IFERROR(IF(S$7="","",
(
SUMIFS(IF($G$4="作業時間（hh:mm）",中間処理!$G:$G,中間処理!$I:$I),中間処理!$E:$E,S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117,中間処理!$B:$B,"予定",中間処理!$C:$C,"&gt;="&amp;$G$1,中間処理!$C:$C,"&lt;="&amp;$G$2,中間処理!$D:$D,IF($G$3="すべての作業","&lt;&gt;",$G$3)),0)
)
/IF($G$5="10aあたり",S$8*10,1)),"")</f>
        <v/>
      </c>
      <c r="T117" s="35" t="str">
        <f>IFERROR(IF(T$7="","",
(
SUMIFS(IF($G$4="作業時間（hh:mm）",中間処理!$G:$G,中間処理!$I:$I),中間処理!$E:$E,T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117,中間処理!$B:$B,"予定",中間処理!$C:$C,"&gt;="&amp;$G$1,中間処理!$C:$C,"&lt;="&amp;$G$2,中間処理!$D:$D,IF($G$3="すべての作業","&lt;&gt;",$G$3)),0)
)
/IF($G$5="10aあたり",T$8*10,1)),"")</f>
        <v/>
      </c>
      <c r="U117" s="35" t="str">
        <f>IFERROR(IF(U$7="","",
(
SUMIFS(IF($G$4="作業時間（hh:mm）",中間処理!$G:$G,中間処理!$I:$I),中間処理!$E:$E,U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117,中間処理!$B:$B,"予定",中間処理!$C:$C,"&gt;="&amp;$G$1,中間処理!$C:$C,"&lt;="&amp;$G$2,中間処理!$D:$D,IF($G$3="すべての作業","&lt;&gt;",$G$3)),0)
)
/IF($G$5="10aあたり",U$8*10,1)),"")</f>
        <v/>
      </c>
      <c r="V117" s="35" t="str">
        <f>IFERROR(IF(V$7="","",
(
SUMIFS(IF($G$4="作業時間（hh:mm）",中間処理!$G:$G,中間処理!$I:$I),中間処理!$E:$E,V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117,中間処理!$B:$B,"予定",中間処理!$C:$C,"&gt;="&amp;$G$1,中間処理!$C:$C,"&lt;="&amp;$G$2,中間処理!$D:$D,IF($G$3="すべての作業","&lt;&gt;",$G$3)),0)
)
/IF($G$5="10aあたり",V$8*10,1)),"")</f>
        <v/>
      </c>
      <c r="W117" s="35" t="str">
        <f>IFERROR(IF(W$7="","",
(
SUMIFS(IF($G$4="作業時間（hh:mm）",中間処理!$G:$G,中間処理!$I:$I),中間処理!$E:$E,W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117,中間処理!$B:$B,"予定",中間処理!$C:$C,"&gt;="&amp;$G$1,中間処理!$C:$C,"&lt;="&amp;$G$2,中間処理!$D:$D,IF($G$3="すべての作業","&lt;&gt;",$G$3)),0)
)
/IF($G$5="10aあたり",W$8*10,1)),"")</f>
        <v/>
      </c>
      <c r="X117" s="35" t="str">
        <f>IFERROR(IF(X$7="","",
(
SUMIFS(IF($G$4="作業時間（hh:mm）",中間処理!$G:$G,中間処理!$I:$I),中間処理!$E:$E,X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117,中間処理!$B:$B,"予定",中間処理!$C:$C,"&gt;="&amp;$G$1,中間処理!$C:$C,"&lt;="&amp;$G$2,中間処理!$D:$D,IF($G$3="すべての作業","&lt;&gt;",$G$3)),0)
)
/IF($G$5="10aあたり",X$8*10,1)),"")</f>
        <v/>
      </c>
      <c r="Y117" s="35" t="str">
        <f>IFERROR(IF(Y$7="","",
(
SUMIFS(IF($G$4="作業時間（hh:mm）",中間処理!$G:$G,中間処理!$I:$I),中間処理!$E:$E,Y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117,中間処理!$B:$B,"予定",中間処理!$C:$C,"&gt;="&amp;$G$1,中間処理!$C:$C,"&lt;="&amp;$G$2,中間処理!$D:$D,IF($G$3="すべての作業","&lt;&gt;",$G$3)),0)
)
/IF($G$5="10aあたり",Y$8*10,1)),"")</f>
        <v/>
      </c>
      <c r="Z117" s="35" t="str">
        <f>IFERROR(IF(Z$7="","",
(
SUMIFS(IF($G$4="作業時間（hh:mm）",中間処理!$G:$G,中間処理!$I:$I),中間処理!$E:$E,Z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117,中間処理!$B:$B,"予定",中間処理!$C:$C,"&gt;="&amp;$G$1,中間処理!$C:$C,"&lt;="&amp;$G$2,中間処理!$D:$D,IF($G$3="すべての作業","&lt;&gt;",$G$3)),0)
)
/IF($G$5="10aあたり",Z$8*10,1)),"")</f>
        <v/>
      </c>
      <c r="AA117" s="35" t="str">
        <f>IFERROR(IF(AA$7="","",
(
SUMIFS(IF($G$4="作業時間（hh:mm）",中間処理!$G:$G,中間処理!$I:$I),中間処理!$E:$E,AA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117,中間処理!$B:$B,"予定",中間処理!$C:$C,"&gt;="&amp;$G$1,中間処理!$C:$C,"&lt;="&amp;$G$2,中間処理!$D:$D,IF($G$3="すべての作業","&lt;&gt;",$G$3)),0)
)
/IF($G$5="10aあたり",AA$8*10,1)),"")</f>
        <v/>
      </c>
      <c r="AB117" s="35" t="str">
        <f>IFERROR(IF(AB$7="","",
(
SUMIFS(IF($G$4="作業時間（hh:mm）",中間処理!$G:$G,中間処理!$I:$I),中間処理!$E:$E,AB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117,中間処理!$B:$B,"予定",中間処理!$C:$C,"&gt;="&amp;$G$1,中間処理!$C:$C,"&lt;="&amp;$G$2,中間処理!$D:$D,IF($G$3="すべての作業","&lt;&gt;",$G$3)),0)
)
/IF($G$5="10aあたり",AB$8*10,1)),"")</f>
        <v/>
      </c>
      <c r="AC117" s="35" t="str">
        <f>IFERROR(IF(AC$7="","",
(
SUMIFS(IF($G$4="作業時間（hh:mm）",中間処理!$G:$G,中間処理!$I:$I),中間処理!$E:$E,AC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117,中間処理!$B:$B,"予定",中間処理!$C:$C,"&gt;="&amp;$G$1,中間処理!$C:$C,"&lt;="&amp;$G$2,中間処理!$D:$D,IF($G$3="すべての作業","&lt;&gt;",$G$3)),0)
)
/IF($G$5="10aあたり",AC$8*10,1)),"")</f>
        <v/>
      </c>
      <c r="AD117" s="35" t="str">
        <f>IFERROR(IF(AD$7="","",
(
SUMIFS(IF($G$4="作業時間（hh:mm）",中間処理!$G:$G,中間処理!$I:$I),中間処理!$E:$E,AD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117,中間処理!$B:$B,"予定",中間処理!$C:$C,"&gt;="&amp;$G$1,中間処理!$C:$C,"&lt;="&amp;$G$2,中間処理!$D:$D,IF($G$3="すべての作業","&lt;&gt;",$G$3)),0)
)
/IF($G$5="10aあたり",AD$8*10,1)),"")</f>
        <v/>
      </c>
      <c r="AE117" s="35" t="str">
        <f>IFERROR(IF(AE$7="","",
(
SUMIFS(IF($G$4="作業時間（hh:mm）",中間処理!$G:$G,中間処理!$I:$I),中間処理!$E:$E,AE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117,中間処理!$B:$B,"予定",中間処理!$C:$C,"&gt;="&amp;$G$1,中間処理!$C:$C,"&lt;="&amp;$G$2,中間処理!$D:$D,IF($G$3="すべての作業","&lt;&gt;",$G$3)),0)
)
/IF($G$5="10aあたり",AE$8*10,1)),"")</f>
        <v/>
      </c>
      <c r="AF117" s="35" t="str">
        <f>IFERROR(IF(AF$7="","",
(
SUMIFS(IF($G$4="作業時間（hh:mm）",中間処理!$G:$G,中間処理!$I:$I),中間処理!$E:$E,AF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117,中間処理!$B:$B,"予定",中間処理!$C:$C,"&gt;="&amp;$G$1,中間処理!$C:$C,"&lt;="&amp;$G$2,中間処理!$D:$D,IF($G$3="すべての作業","&lt;&gt;",$G$3)),0)
)
/IF($G$5="10aあたり",AF$8*10,1)),"")</f>
        <v/>
      </c>
      <c r="AG117" s="35" t="str">
        <f>IFERROR(IF(AG$7="","",
(
SUMIFS(IF($G$4="作業時間（hh:mm）",中間処理!$G:$G,中間処理!$I:$I),中間処理!$E:$E,AG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117,中間処理!$B:$B,"予定",中間処理!$C:$C,"&gt;="&amp;$G$1,中間処理!$C:$C,"&lt;="&amp;$G$2,中間処理!$D:$D,IF($G$3="すべての作業","&lt;&gt;",$G$3)),0)
)
/IF($G$5="10aあたり",AG$8*10,1)),"")</f>
        <v/>
      </c>
      <c r="AH117" s="35" t="str">
        <f>IFERROR(IF(AH$7="","",
(
SUMIFS(IF($G$4="作業時間（hh:mm）",中間処理!$G:$G,中間処理!$I:$I),中間処理!$E:$E,AH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117,中間処理!$B:$B,"予定",中間処理!$C:$C,"&gt;="&amp;$G$1,中間処理!$C:$C,"&lt;="&amp;$G$2,中間処理!$D:$D,IF($G$3="すべての作業","&lt;&gt;",$G$3)),0)
)
/IF($G$5="10aあたり",AH$8*10,1)),"")</f>
        <v/>
      </c>
      <c r="AI117" s="35" t="str">
        <f>IFERROR(IF(AI$7="","",
(
SUMIFS(IF($G$4="作業時間（hh:mm）",中間処理!$G:$G,中間処理!$I:$I),中間処理!$E:$E,AI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117,中間処理!$B:$B,"予定",中間処理!$C:$C,"&gt;="&amp;$G$1,中間処理!$C:$C,"&lt;="&amp;$G$2,中間処理!$D:$D,IF($G$3="すべての作業","&lt;&gt;",$G$3)),0)
)
/IF($G$5="10aあたり",AI$8*10,1)),"")</f>
        <v/>
      </c>
      <c r="AJ117" s="35" t="str">
        <f>IFERROR(IF(AJ$7="","",
(
SUMIFS(IF($G$4="作業時間（hh:mm）",中間処理!$G:$G,中間処理!$I:$I),中間処理!$E:$E,AJ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117,中間処理!$B:$B,"予定",中間処理!$C:$C,"&gt;="&amp;$G$1,中間処理!$C:$C,"&lt;="&amp;$G$2,中間処理!$D:$D,IF($G$3="すべての作業","&lt;&gt;",$G$3)),0)
)
/IF($G$5="10aあたり",AJ$8*10,1)),"")</f>
        <v/>
      </c>
      <c r="AK117" s="35" t="str">
        <f>IFERROR(IF(AK$7="","",
(
SUMIFS(IF($G$4="作業時間（hh:mm）",中間処理!$G:$G,中間処理!$I:$I),中間処理!$E:$E,AK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117,中間処理!$B:$B,"予定",中間処理!$C:$C,"&gt;="&amp;$G$1,中間処理!$C:$C,"&lt;="&amp;$G$2,中間処理!$D:$D,IF($G$3="すべての作業","&lt;&gt;",$G$3)),0)
)
/IF($G$5="10aあたり",AK$8*10,1)),"")</f>
        <v/>
      </c>
      <c r="AL117" s="35" t="str">
        <f>IFERROR(IF(AL$7="","",
(
SUMIFS(IF($G$4="作業時間（hh:mm）",中間処理!$G:$G,中間処理!$I:$I),中間処理!$E:$E,AL$7,中間処理!$F:$F,$F117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117,中間処理!$B:$B,"予定",中間処理!$C:$C,"&gt;="&amp;$G$1,中間処理!$C:$C,"&lt;="&amp;$G$2,中間処理!$D:$D,IF($G$3="すべての作業","&lt;&gt;",$G$3)),0)
)
/IF($G$5="10aあたり",AL$8*10,1)),"")</f>
        <v/>
      </c>
    </row>
    <row r="118" spans="7:38">
      <c r="G118" s="13"/>
      <c r="H118" s="22" t="str">
        <f>IF(G118="","",
IF(G$4="作業時間（hh:mm）",SUM(I118:AL118),
IF(
COUNTIFS(単価情報!C:C,F118,単価情報!B:B,"作業者",単価情報!K:K,"&gt;="&amp;G$1,単価情報!J:J,"&lt;="&amp;G$2)
+COUNTIFS(単価情報!C:C,F118,単価情報!B:B,"作業者",単価情報!K:K,"",単価情報!J:J,"&lt;="&amp;G$2)=0,
"単価設定なし",SUM(I118:AL118))))</f>
        <v/>
      </c>
      <c r="I118" s="34" t="str">
        <f>IFERROR(IF(I$7="","",
(
SUMIFS(IF($G$4="作業時間（hh:mm）",中間処理!$G:$G,中間処理!$I:$I),中間処理!$E:$E,I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118,中間処理!$B:$B,"予定",中間処理!$C:$C,"&gt;="&amp;$G$1,中間処理!$C:$C,"&lt;="&amp;$G$2,中間処理!$D:$D,IF($G$3="すべての作業","&lt;&gt;",$G$3)),0)
)
/IF($G$5="10aあたり",I$8*10,1)),"")</f>
        <v/>
      </c>
      <c r="J118" s="35" t="str">
        <f>IFERROR(IF(J$7="","",
(
SUMIFS(IF($G$4="作業時間（hh:mm）",中間処理!$G:$G,中間処理!$I:$I),中間処理!$E:$E,J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118,中間処理!$B:$B,"予定",中間処理!$C:$C,"&gt;="&amp;$G$1,中間処理!$C:$C,"&lt;="&amp;$G$2,中間処理!$D:$D,IF($G$3="すべての作業","&lt;&gt;",$G$3)),0)
)
/IF($G$5="10aあたり",J$8*10,1)),"")</f>
        <v/>
      </c>
      <c r="K118" s="35" t="str">
        <f>IFERROR(IF(K$7="","",
(
SUMIFS(IF($G$4="作業時間（hh:mm）",中間処理!$G:$G,中間処理!$I:$I),中間処理!$E:$E,K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118,中間処理!$B:$B,"予定",中間処理!$C:$C,"&gt;="&amp;$G$1,中間処理!$C:$C,"&lt;="&amp;$G$2,中間処理!$D:$D,IF($G$3="すべての作業","&lt;&gt;",$G$3)),0)
)
/IF($G$5="10aあたり",K$8*10,1)),"")</f>
        <v/>
      </c>
      <c r="L118" s="35" t="str">
        <f>IFERROR(IF(L$7="","",
(
SUMIFS(IF($G$4="作業時間（hh:mm）",中間処理!$G:$G,中間処理!$I:$I),中間処理!$E:$E,L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118,中間処理!$B:$B,"予定",中間処理!$C:$C,"&gt;="&amp;$G$1,中間処理!$C:$C,"&lt;="&amp;$G$2,中間処理!$D:$D,IF($G$3="すべての作業","&lt;&gt;",$G$3)),0)
)
/IF($G$5="10aあたり",L$8*10,1)),"")</f>
        <v/>
      </c>
      <c r="M118" s="35" t="str">
        <f>IFERROR(IF(M$7="","",
(
SUMIFS(IF($G$4="作業時間（hh:mm）",中間処理!$G:$G,中間処理!$I:$I),中間処理!$E:$E,M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118,中間処理!$B:$B,"予定",中間処理!$C:$C,"&gt;="&amp;$G$1,中間処理!$C:$C,"&lt;="&amp;$G$2,中間処理!$D:$D,IF($G$3="すべての作業","&lt;&gt;",$G$3)),0)
)
/IF($G$5="10aあたり",M$8*10,1)),"")</f>
        <v/>
      </c>
      <c r="N118" s="35" t="str">
        <f>IFERROR(IF(N$7="","",
(
SUMIFS(IF($G$4="作業時間（hh:mm）",中間処理!$G:$G,中間処理!$I:$I),中間処理!$E:$E,N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118,中間処理!$B:$B,"予定",中間処理!$C:$C,"&gt;="&amp;$G$1,中間処理!$C:$C,"&lt;="&amp;$G$2,中間処理!$D:$D,IF($G$3="すべての作業","&lt;&gt;",$G$3)),0)
)
/IF($G$5="10aあたり",N$8*10,1)),"")</f>
        <v/>
      </c>
      <c r="O118" s="35" t="str">
        <f>IFERROR(IF(O$7="","",
(
SUMIFS(IF($G$4="作業時間（hh:mm）",中間処理!$G:$G,中間処理!$I:$I),中間処理!$E:$E,O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118,中間処理!$B:$B,"予定",中間処理!$C:$C,"&gt;="&amp;$G$1,中間処理!$C:$C,"&lt;="&amp;$G$2,中間処理!$D:$D,IF($G$3="すべての作業","&lt;&gt;",$G$3)),0)
)
/IF($G$5="10aあたり",O$8*10,1)),"")</f>
        <v/>
      </c>
      <c r="P118" s="35" t="str">
        <f>IFERROR(IF(P$7="","",
(
SUMIFS(IF($G$4="作業時間（hh:mm）",中間処理!$G:$G,中間処理!$I:$I),中間処理!$E:$E,P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118,中間処理!$B:$B,"予定",中間処理!$C:$C,"&gt;="&amp;$G$1,中間処理!$C:$C,"&lt;="&amp;$G$2,中間処理!$D:$D,IF($G$3="すべての作業","&lt;&gt;",$G$3)),0)
)
/IF($G$5="10aあたり",P$8*10,1)),"")</f>
        <v/>
      </c>
      <c r="Q118" s="35" t="str">
        <f>IFERROR(IF(Q$7="","",
(
SUMIFS(IF($G$4="作業時間（hh:mm）",中間処理!$G:$G,中間処理!$I:$I),中間処理!$E:$E,Q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118,中間処理!$B:$B,"予定",中間処理!$C:$C,"&gt;="&amp;$G$1,中間処理!$C:$C,"&lt;="&amp;$G$2,中間処理!$D:$D,IF($G$3="すべての作業","&lt;&gt;",$G$3)),0)
)
/IF($G$5="10aあたり",Q$8*10,1)),"")</f>
        <v/>
      </c>
      <c r="R118" s="35" t="str">
        <f>IFERROR(IF(R$7="","",
(
SUMIFS(IF($G$4="作業時間（hh:mm）",中間処理!$G:$G,中間処理!$I:$I),中間処理!$E:$E,R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118,中間処理!$B:$B,"予定",中間処理!$C:$C,"&gt;="&amp;$G$1,中間処理!$C:$C,"&lt;="&amp;$G$2,中間処理!$D:$D,IF($G$3="すべての作業","&lt;&gt;",$G$3)),0)
)
/IF($G$5="10aあたり",R$8*10,1)),"")</f>
        <v/>
      </c>
      <c r="S118" s="35" t="str">
        <f>IFERROR(IF(S$7="","",
(
SUMIFS(IF($G$4="作業時間（hh:mm）",中間処理!$G:$G,中間処理!$I:$I),中間処理!$E:$E,S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118,中間処理!$B:$B,"予定",中間処理!$C:$C,"&gt;="&amp;$G$1,中間処理!$C:$C,"&lt;="&amp;$G$2,中間処理!$D:$D,IF($G$3="すべての作業","&lt;&gt;",$G$3)),0)
)
/IF($G$5="10aあたり",S$8*10,1)),"")</f>
        <v/>
      </c>
      <c r="T118" s="35" t="str">
        <f>IFERROR(IF(T$7="","",
(
SUMIFS(IF($G$4="作業時間（hh:mm）",中間処理!$G:$G,中間処理!$I:$I),中間処理!$E:$E,T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118,中間処理!$B:$B,"予定",中間処理!$C:$C,"&gt;="&amp;$G$1,中間処理!$C:$C,"&lt;="&amp;$G$2,中間処理!$D:$D,IF($G$3="すべての作業","&lt;&gt;",$G$3)),0)
)
/IF($G$5="10aあたり",T$8*10,1)),"")</f>
        <v/>
      </c>
      <c r="U118" s="35" t="str">
        <f>IFERROR(IF(U$7="","",
(
SUMIFS(IF($G$4="作業時間（hh:mm）",中間処理!$G:$G,中間処理!$I:$I),中間処理!$E:$E,U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118,中間処理!$B:$B,"予定",中間処理!$C:$C,"&gt;="&amp;$G$1,中間処理!$C:$C,"&lt;="&amp;$G$2,中間処理!$D:$D,IF($G$3="すべての作業","&lt;&gt;",$G$3)),0)
)
/IF($G$5="10aあたり",U$8*10,1)),"")</f>
        <v/>
      </c>
      <c r="V118" s="35" t="str">
        <f>IFERROR(IF(V$7="","",
(
SUMIFS(IF($G$4="作業時間（hh:mm）",中間処理!$G:$G,中間処理!$I:$I),中間処理!$E:$E,V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118,中間処理!$B:$B,"予定",中間処理!$C:$C,"&gt;="&amp;$G$1,中間処理!$C:$C,"&lt;="&amp;$G$2,中間処理!$D:$D,IF($G$3="すべての作業","&lt;&gt;",$G$3)),0)
)
/IF($G$5="10aあたり",V$8*10,1)),"")</f>
        <v/>
      </c>
      <c r="W118" s="35" t="str">
        <f>IFERROR(IF(W$7="","",
(
SUMIFS(IF($G$4="作業時間（hh:mm）",中間処理!$G:$G,中間処理!$I:$I),中間処理!$E:$E,W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118,中間処理!$B:$B,"予定",中間処理!$C:$C,"&gt;="&amp;$G$1,中間処理!$C:$C,"&lt;="&amp;$G$2,中間処理!$D:$D,IF($G$3="すべての作業","&lt;&gt;",$G$3)),0)
)
/IF($G$5="10aあたり",W$8*10,1)),"")</f>
        <v/>
      </c>
      <c r="X118" s="35" t="str">
        <f>IFERROR(IF(X$7="","",
(
SUMIFS(IF($G$4="作業時間（hh:mm）",中間処理!$G:$G,中間処理!$I:$I),中間処理!$E:$E,X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118,中間処理!$B:$B,"予定",中間処理!$C:$C,"&gt;="&amp;$G$1,中間処理!$C:$C,"&lt;="&amp;$G$2,中間処理!$D:$D,IF($G$3="すべての作業","&lt;&gt;",$G$3)),0)
)
/IF($G$5="10aあたり",X$8*10,1)),"")</f>
        <v/>
      </c>
      <c r="Y118" s="35" t="str">
        <f>IFERROR(IF(Y$7="","",
(
SUMIFS(IF($G$4="作業時間（hh:mm）",中間処理!$G:$G,中間処理!$I:$I),中間処理!$E:$E,Y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118,中間処理!$B:$B,"予定",中間処理!$C:$C,"&gt;="&amp;$G$1,中間処理!$C:$C,"&lt;="&amp;$G$2,中間処理!$D:$D,IF($G$3="すべての作業","&lt;&gt;",$G$3)),0)
)
/IF($G$5="10aあたり",Y$8*10,1)),"")</f>
        <v/>
      </c>
      <c r="Z118" s="35" t="str">
        <f>IFERROR(IF(Z$7="","",
(
SUMIFS(IF($G$4="作業時間（hh:mm）",中間処理!$G:$G,中間処理!$I:$I),中間処理!$E:$E,Z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118,中間処理!$B:$B,"予定",中間処理!$C:$C,"&gt;="&amp;$G$1,中間処理!$C:$C,"&lt;="&amp;$G$2,中間処理!$D:$D,IF($G$3="すべての作業","&lt;&gt;",$G$3)),0)
)
/IF($G$5="10aあたり",Z$8*10,1)),"")</f>
        <v/>
      </c>
      <c r="AA118" s="35" t="str">
        <f>IFERROR(IF(AA$7="","",
(
SUMIFS(IF($G$4="作業時間（hh:mm）",中間処理!$G:$G,中間処理!$I:$I),中間処理!$E:$E,AA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118,中間処理!$B:$B,"予定",中間処理!$C:$C,"&gt;="&amp;$G$1,中間処理!$C:$C,"&lt;="&amp;$G$2,中間処理!$D:$D,IF($G$3="すべての作業","&lt;&gt;",$G$3)),0)
)
/IF($G$5="10aあたり",AA$8*10,1)),"")</f>
        <v/>
      </c>
      <c r="AB118" s="35" t="str">
        <f>IFERROR(IF(AB$7="","",
(
SUMIFS(IF($G$4="作業時間（hh:mm）",中間処理!$G:$G,中間処理!$I:$I),中間処理!$E:$E,AB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118,中間処理!$B:$B,"予定",中間処理!$C:$C,"&gt;="&amp;$G$1,中間処理!$C:$C,"&lt;="&amp;$G$2,中間処理!$D:$D,IF($G$3="すべての作業","&lt;&gt;",$G$3)),0)
)
/IF($G$5="10aあたり",AB$8*10,1)),"")</f>
        <v/>
      </c>
      <c r="AC118" s="35" t="str">
        <f>IFERROR(IF(AC$7="","",
(
SUMIFS(IF($G$4="作業時間（hh:mm）",中間処理!$G:$G,中間処理!$I:$I),中間処理!$E:$E,AC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118,中間処理!$B:$B,"予定",中間処理!$C:$C,"&gt;="&amp;$G$1,中間処理!$C:$C,"&lt;="&amp;$G$2,中間処理!$D:$D,IF($G$3="すべての作業","&lt;&gt;",$G$3)),0)
)
/IF($G$5="10aあたり",AC$8*10,1)),"")</f>
        <v/>
      </c>
      <c r="AD118" s="35" t="str">
        <f>IFERROR(IF(AD$7="","",
(
SUMIFS(IF($G$4="作業時間（hh:mm）",中間処理!$G:$G,中間処理!$I:$I),中間処理!$E:$E,AD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118,中間処理!$B:$B,"予定",中間処理!$C:$C,"&gt;="&amp;$G$1,中間処理!$C:$C,"&lt;="&amp;$G$2,中間処理!$D:$D,IF($G$3="すべての作業","&lt;&gt;",$G$3)),0)
)
/IF($G$5="10aあたり",AD$8*10,1)),"")</f>
        <v/>
      </c>
      <c r="AE118" s="35" t="str">
        <f>IFERROR(IF(AE$7="","",
(
SUMIFS(IF($G$4="作業時間（hh:mm）",中間処理!$G:$G,中間処理!$I:$I),中間処理!$E:$E,AE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118,中間処理!$B:$B,"予定",中間処理!$C:$C,"&gt;="&amp;$G$1,中間処理!$C:$C,"&lt;="&amp;$G$2,中間処理!$D:$D,IF($G$3="すべての作業","&lt;&gt;",$G$3)),0)
)
/IF($G$5="10aあたり",AE$8*10,1)),"")</f>
        <v/>
      </c>
      <c r="AF118" s="35" t="str">
        <f>IFERROR(IF(AF$7="","",
(
SUMIFS(IF($G$4="作業時間（hh:mm）",中間処理!$G:$G,中間処理!$I:$I),中間処理!$E:$E,AF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118,中間処理!$B:$B,"予定",中間処理!$C:$C,"&gt;="&amp;$G$1,中間処理!$C:$C,"&lt;="&amp;$G$2,中間処理!$D:$D,IF($G$3="すべての作業","&lt;&gt;",$G$3)),0)
)
/IF($G$5="10aあたり",AF$8*10,1)),"")</f>
        <v/>
      </c>
      <c r="AG118" s="35" t="str">
        <f>IFERROR(IF(AG$7="","",
(
SUMIFS(IF($G$4="作業時間（hh:mm）",中間処理!$G:$G,中間処理!$I:$I),中間処理!$E:$E,AG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118,中間処理!$B:$B,"予定",中間処理!$C:$C,"&gt;="&amp;$G$1,中間処理!$C:$C,"&lt;="&amp;$G$2,中間処理!$D:$D,IF($G$3="すべての作業","&lt;&gt;",$G$3)),0)
)
/IF($G$5="10aあたり",AG$8*10,1)),"")</f>
        <v/>
      </c>
      <c r="AH118" s="35" t="str">
        <f>IFERROR(IF(AH$7="","",
(
SUMIFS(IF($G$4="作業時間（hh:mm）",中間処理!$G:$G,中間処理!$I:$I),中間処理!$E:$E,AH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118,中間処理!$B:$B,"予定",中間処理!$C:$C,"&gt;="&amp;$G$1,中間処理!$C:$C,"&lt;="&amp;$G$2,中間処理!$D:$D,IF($G$3="すべての作業","&lt;&gt;",$G$3)),0)
)
/IF($G$5="10aあたり",AH$8*10,1)),"")</f>
        <v/>
      </c>
      <c r="AI118" s="35" t="str">
        <f>IFERROR(IF(AI$7="","",
(
SUMIFS(IF($G$4="作業時間（hh:mm）",中間処理!$G:$G,中間処理!$I:$I),中間処理!$E:$E,AI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118,中間処理!$B:$B,"予定",中間処理!$C:$C,"&gt;="&amp;$G$1,中間処理!$C:$C,"&lt;="&amp;$G$2,中間処理!$D:$D,IF($G$3="すべての作業","&lt;&gt;",$G$3)),0)
)
/IF($G$5="10aあたり",AI$8*10,1)),"")</f>
        <v/>
      </c>
      <c r="AJ118" s="35" t="str">
        <f>IFERROR(IF(AJ$7="","",
(
SUMIFS(IF($G$4="作業時間（hh:mm）",中間処理!$G:$G,中間処理!$I:$I),中間処理!$E:$E,AJ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118,中間処理!$B:$B,"予定",中間処理!$C:$C,"&gt;="&amp;$G$1,中間処理!$C:$C,"&lt;="&amp;$G$2,中間処理!$D:$D,IF($G$3="すべての作業","&lt;&gt;",$G$3)),0)
)
/IF($G$5="10aあたり",AJ$8*10,1)),"")</f>
        <v/>
      </c>
      <c r="AK118" s="35" t="str">
        <f>IFERROR(IF(AK$7="","",
(
SUMIFS(IF($G$4="作業時間（hh:mm）",中間処理!$G:$G,中間処理!$I:$I),中間処理!$E:$E,AK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118,中間処理!$B:$B,"予定",中間処理!$C:$C,"&gt;="&amp;$G$1,中間処理!$C:$C,"&lt;="&amp;$G$2,中間処理!$D:$D,IF($G$3="すべての作業","&lt;&gt;",$G$3)),0)
)
/IF($G$5="10aあたり",AK$8*10,1)),"")</f>
        <v/>
      </c>
      <c r="AL118" s="35" t="str">
        <f>IFERROR(IF(AL$7="","",
(
SUMIFS(IF($G$4="作業時間（hh:mm）",中間処理!$G:$G,中間処理!$I:$I),中間処理!$E:$E,AL$7,中間処理!$F:$F,$F118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118,中間処理!$B:$B,"予定",中間処理!$C:$C,"&gt;="&amp;$G$1,中間処理!$C:$C,"&lt;="&amp;$G$2,中間処理!$D:$D,IF($G$3="すべての作業","&lt;&gt;",$G$3)),0)
)
/IF($G$5="10aあたり",AL$8*10,1)),"")</f>
        <v/>
      </c>
    </row>
    <row r="119" spans="7:38">
      <c r="G119" s="13"/>
      <c r="H119" s="22" t="str">
        <f>IF(G119="","",
IF(G$4="作業時間（hh:mm）",SUM(I119:AL119),
IF(
COUNTIFS(単価情報!C:C,F119,単価情報!B:B,"作業者",単価情報!K:K,"&gt;="&amp;G$1,単価情報!J:J,"&lt;="&amp;G$2)
+COUNTIFS(単価情報!C:C,F119,単価情報!B:B,"作業者",単価情報!K:K,"",単価情報!J:J,"&lt;="&amp;G$2)=0,
"単価設定なし",SUM(I119:AL119))))</f>
        <v/>
      </c>
      <c r="I119" s="34" t="str">
        <f>IFERROR(IF(I$7="","",
(
SUMIFS(IF($G$4="作業時間（hh:mm）",中間処理!$G:$G,中間処理!$I:$I),中間処理!$E:$E,I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119,中間処理!$B:$B,"予定",中間処理!$C:$C,"&gt;="&amp;$G$1,中間処理!$C:$C,"&lt;="&amp;$G$2,中間処理!$D:$D,IF($G$3="すべての作業","&lt;&gt;",$G$3)),0)
)
/IF($G$5="10aあたり",I$8*10,1)),"")</f>
        <v/>
      </c>
      <c r="J119" s="35" t="str">
        <f>IFERROR(IF(J$7="","",
(
SUMIFS(IF($G$4="作業時間（hh:mm）",中間処理!$G:$G,中間処理!$I:$I),中間処理!$E:$E,J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119,中間処理!$B:$B,"予定",中間処理!$C:$C,"&gt;="&amp;$G$1,中間処理!$C:$C,"&lt;="&amp;$G$2,中間処理!$D:$D,IF($G$3="すべての作業","&lt;&gt;",$G$3)),0)
)
/IF($G$5="10aあたり",J$8*10,1)),"")</f>
        <v/>
      </c>
      <c r="K119" s="35" t="str">
        <f>IFERROR(IF(K$7="","",
(
SUMIFS(IF($G$4="作業時間（hh:mm）",中間処理!$G:$G,中間処理!$I:$I),中間処理!$E:$E,K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119,中間処理!$B:$B,"予定",中間処理!$C:$C,"&gt;="&amp;$G$1,中間処理!$C:$C,"&lt;="&amp;$G$2,中間処理!$D:$D,IF($G$3="すべての作業","&lt;&gt;",$G$3)),0)
)
/IF($G$5="10aあたり",K$8*10,1)),"")</f>
        <v/>
      </c>
      <c r="L119" s="35" t="str">
        <f>IFERROR(IF(L$7="","",
(
SUMIFS(IF($G$4="作業時間（hh:mm）",中間処理!$G:$G,中間処理!$I:$I),中間処理!$E:$E,L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119,中間処理!$B:$B,"予定",中間処理!$C:$C,"&gt;="&amp;$G$1,中間処理!$C:$C,"&lt;="&amp;$G$2,中間処理!$D:$D,IF($G$3="すべての作業","&lt;&gt;",$G$3)),0)
)
/IF($G$5="10aあたり",L$8*10,1)),"")</f>
        <v/>
      </c>
      <c r="M119" s="35" t="str">
        <f>IFERROR(IF(M$7="","",
(
SUMIFS(IF($G$4="作業時間（hh:mm）",中間処理!$G:$G,中間処理!$I:$I),中間処理!$E:$E,M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119,中間処理!$B:$B,"予定",中間処理!$C:$C,"&gt;="&amp;$G$1,中間処理!$C:$C,"&lt;="&amp;$G$2,中間処理!$D:$D,IF($G$3="すべての作業","&lt;&gt;",$G$3)),0)
)
/IF($G$5="10aあたり",M$8*10,1)),"")</f>
        <v/>
      </c>
      <c r="N119" s="35" t="str">
        <f>IFERROR(IF(N$7="","",
(
SUMIFS(IF($G$4="作業時間（hh:mm）",中間処理!$G:$G,中間処理!$I:$I),中間処理!$E:$E,N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119,中間処理!$B:$B,"予定",中間処理!$C:$C,"&gt;="&amp;$G$1,中間処理!$C:$C,"&lt;="&amp;$G$2,中間処理!$D:$D,IF($G$3="すべての作業","&lt;&gt;",$G$3)),0)
)
/IF($G$5="10aあたり",N$8*10,1)),"")</f>
        <v/>
      </c>
      <c r="O119" s="35" t="str">
        <f>IFERROR(IF(O$7="","",
(
SUMIFS(IF($G$4="作業時間（hh:mm）",中間処理!$G:$G,中間処理!$I:$I),中間処理!$E:$E,O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119,中間処理!$B:$B,"予定",中間処理!$C:$C,"&gt;="&amp;$G$1,中間処理!$C:$C,"&lt;="&amp;$G$2,中間処理!$D:$D,IF($G$3="すべての作業","&lt;&gt;",$G$3)),0)
)
/IF($G$5="10aあたり",O$8*10,1)),"")</f>
        <v/>
      </c>
      <c r="P119" s="35" t="str">
        <f>IFERROR(IF(P$7="","",
(
SUMIFS(IF($G$4="作業時間（hh:mm）",中間処理!$G:$G,中間処理!$I:$I),中間処理!$E:$E,P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119,中間処理!$B:$B,"予定",中間処理!$C:$C,"&gt;="&amp;$G$1,中間処理!$C:$C,"&lt;="&amp;$G$2,中間処理!$D:$D,IF($G$3="すべての作業","&lt;&gt;",$G$3)),0)
)
/IF($G$5="10aあたり",P$8*10,1)),"")</f>
        <v/>
      </c>
      <c r="Q119" s="35" t="str">
        <f>IFERROR(IF(Q$7="","",
(
SUMIFS(IF($G$4="作業時間（hh:mm）",中間処理!$G:$G,中間処理!$I:$I),中間処理!$E:$E,Q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119,中間処理!$B:$B,"予定",中間処理!$C:$C,"&gt;="&amp;$G$1,中間処理!$C:$C,"&lt;="&amp;$G$2,中間処理!$D:$D,IF($G$3="すべての作業","&lt;&gt;",$G$3)),0)
)
/IF($G$5="10aあたり",Q$8*10,1)),"")</f>
        <v/>
      </c>
      <c r="R119" s="35" t="str">
        <f>IFERROR(IF(R$7="","",
(
SUMIFS(IF($G$4="作業時間（hh:mm）",中間処理!$G:$G,中間処理!$I:$I),中間処理!$E:$E,R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119,中間処理!$B:$B,"予定",中間処理!$C:$C,"&gt;="&amp;$G$1,中間処理!$C:$C,"&lt;="&amp;$G$2,中間処理!$D:$D,IF($G$3="すべての作業","&lt;&gt;",$G$3)),0)
)
/IF($G$5="10aあたり",R$8*10,1)),"")</f>
        <v/>
      </c>
      <c r="S119" s="35" t="str">
        <f>IFERROR(IF(S$7="","",
(
SUMIFS(IF($G$4="作業時間（hh:mm）",中間処理!$G:$G,中間処理!$I:$I),中間処理!$E:$E,S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119,中間処理!$B:$B,"予定",中間処理!$C:$C,"&gt;="&amp;$G$1,中間処理!$C:$C,"&lt;="&amp;$G$2,中間処理!$D:$D,IF($G$3="すべての作業","&lt;&gt;",$G$3)),0)
)
/IF($G$5="10aあたり",S$8*10,1)),"")</f>
        <v/>
      </c>
      <c r="T119" s="35" t="str">
        <f>IFERROR(IF(T$7="","",
(
SUMIFS(IF($G$4="作業時間（hh:mm）",中間処理!$G:$G,中間処理!$I:$I),中間処理!$E:$E,T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119,中間処理!$B:$B,"予定",中間処理!$C:$C,"&gt;="&amp;$G$1,中間処理!$C:$C,"&lt;="&amp;$G$2,中間処理!$D:$D,IF($G$3="すべての作業","&lt;&gt;",$G$3)),0)
)
/IF($G$5="10aあたり",T$8*10,1)),"")</f>
        <v/>
      </c>
      <c r="U119" s="35" t="str">
        <f>IFERROR(IF(U$7="","",
(
SUMIFS(IF($G$4="作業時間（hh:mm）",中間処理!$G:$G,中間処理!$I:$I),中間処理!$E:$E,U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119,中間処理!$B:$B,"予定",中間処理!$C:$C,"&gt;="&amp;$G$1,中間処理!$C:$C,"&lt;="&amp;$G$2,中間処理!$D:$D,IF($G$3="すべての作業","&lt;&gt;",$G$3)),0)
)
/IF($G$5="10aあたり",U$8*10,1)),"")</f>
        <v/>
      </c>
      <c r="V119" s="35" t="str">
        <f>IFERROR(IF(V$7="","",
(
SUMIFS(IF($G$4="作業時間（hh:mm）",中間処理!$G:$G,中間処理!$I:$I),中間処理!$E:$E,V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119,中間処理!$B:$B,"予定",中間処理!$C:$C,"&gt;="&amp;$G$1,中間処理!$C:$C,"&lt;="&amp;$G$2,中間処理!$D:$D,IF($G$3="すべての作業","&lt;&gt;",$G$3)),0)
)
/IF($G$5="10aあたり",V$8*10,1)),"")</f>
        <v/>
      </c>
      <c r="W119" s="35" t="str">
        <f>IFERROR(IF(W$7="","",
(
SUMIFS(IF($G$4="作業時間（hh:mm）",中間処理!$G:$G,中間処理!$I:$I),中間処理!$E:$E,W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119,中間処理!$B:$B,"予定",中間処理!$C:$C,"&gt;="&amp;$G$1,中間処理!$C:$C,"&lt;="&amp;$G$2,中間処理!$D:$D,IF($G$3="すべての作業","&lt;&gt;",$G$3)),0)
)
/IF($G$5="10aあたり",W$8*10,1)),"")</f>
        <v/>
      </c>
      <c r="X119" s="35" t="str">
        <f>IFERROR(IF(X$7="","",
(
SUMIFS(IF($G$4="作業時間（hh:mm）",中間処理!$G:$G,中間処理!$I:$I),中間処理!$E:$E,X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119,中間処理!$B:$B,"予定",中間処理!$C:$C,"&gt;="&amp;$G$1,中間処理!$C:$C,"&lt;="&amp;$G$2,中間処理!$D:$D,IF($G$3="すべての作業","&lt;&gt;",$G$3)),0)
)
/IF($G$5="10aあたり",X$8*10,1)),"")</f>
        <v/>
      </c>
      <c r="Y119" s="35" t="str">
        <f>IFERROR(IF(Y$7="","",
(
SUMIFS(IF($G$4="作業時間（hh:mm）",中間処理!$G:$G,中間処理!$I:$I),中間処理!$E:$E,Y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119,中間処理!$B:$B,"予定",中間処理!$C:$C,"&gt;="&amp;$G$1,中間処理!$C:$C,"&lt;="&amp;$G$2,中間処理!$D:$D,IF($G$3="すべての作業","&lt;&gt;",$G$3)),0)
)
/IF($G$5="10aあたり",Y$8*10,1)),"")</f>
        <v/>
      </c>
      <c r="Z119" s="35" t="str">
        <f>IFERROR(IF(Z$7="","",
(
SUMIFS(IF($G$4="作業時間（hh:mm）",中間処理!$G:$G,中間処理!$I:$I),中間処理!$E:$E,Z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119,中間処理!$B:$B,"予定",中間処理!$C:$C,"&gt;="&amp;$G$1,中間処理!$C:$C,"&lt;="&amp;$G$2,中間処理!$D:$D,IF($G$3="すべての作業","&lt;&gt;",$G$3)),0)
)
/IF($G$5="10aあたり",Z$8*10,1)),"")</f>
        <v/>
      </c>
      <c r="AA119" s="35" t="str">
        <f>IFERROR(IF(AA$7="","",
(
SUMIFS(IF($G$4="作業時間（hh:mm）",中間処理!$G:$G,中間処理!$I:$I),中間処理!$E:$E,AA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119,中間処理!$B:$B,"予定",中間処理!$C:$C,"&gt;="&amp;$G$1,中間処理!$C:$C,"&lt;="&amp;$G$2,中間処理!$D:$D,IF($G$3="すべての作業","&lt;&gt;",$G$3)),0)
)
/IF($G$5="10aあたり",AA$8*10,1)),"")</f>
        <v/>
      </c>
      <c r="AB119" s="35" t="str">
        <f>IFERROR(IF(AB$7="","",
(
SUMIFS(IF($G$4="作業時間（hh:mm）",中間処理!$G:$G,中間処理!$I:$I),中間処理!$E:$E,AB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119,中間処理!$B:$B,"予定",中間処理!$C:$C,"&gt;="&amp;$G$1,中間処理!$C:$C,"&lt;="&amp;$G$2,中間処理!$D:$D,IF($G$3="すべての作業","&lt;&gt;",$G$3)),0)
)
/IF($G$5="10aあたり",AB$8*10,1)),"")</f>
        <v/>
      </c>
      <c r="AC119" s="35" t="str">
        <f>IFERROR(IF(AC$7="","",
(
SUMIFS(IF($G$4="作業時間（hh:mm）",中間処理!$G:$G,中間処理!$I:$I),中間処理!$E:$E,AC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119,中間処理!$B:$B,"予定",中間処理!$C:$C,"&gt;="&amp;$G$1,中間処理!$C:$C,"&lt;="&amp;$G$2,中間処理!$D:$D,IF($G$3="すべての作業","&lt;&gt;",$G$3)),0)
)
/IF($G$5="10aあたり",AC$8*10,1)),"")</f>
        <v/>
      </c>
      <c r="AD119" s="35" t="str">
        <f>IFERROR(IF(AD$7="","",
(
SUMIFS(IF($G$4="作業時間（hh:mm）",中間処理!$G:$G,中間処理!$I:$I),中間処理!$E:$E,AD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119,中間処理!$B:$B,"予定",中間処理!$C:$C,"&gt;="&amp;$G$1,中間処理!$C:$C,"&lt;="&amp;$G$2,中間処理!$D:$D,IF($G$3="すべての作業","&lt;&gt;",$G$3)),0)
)
/IF($G$5="10aあたり",AD$8*10,1)),"")</f>
        <v/>
      </c>
      <c r="AE119" s="35" t="str">
        <f>IFERROR(IF(AE$7="","",
(
SUMIFS(IF($G$4="作業時間（hh:mm）",中間処理!$G:$G,中間処理!$I:$I),中間処理!$E:$E,AE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119,中間処理!$B:$B,"予定",中間処理!$C:$C,"&gt;="&amp;$G$1,中間処理!$C:$C,"&lt;="&amp;$G$2,中間処理!$D:$D,IF($G$3="すべての作業","&lt;&gt;",$G$3)),0)
)
/IF($G$5="10aあたり",AE$8*10,1)),"")</f>
        <v/>
      </c>
      <c r="AF119" s="35" t="str">
        <f>IFERROR(IF(AF$7="","",
(
SUMIFS(IF($G$4="作業時間（hh:mm）",中間処理!$G:$G,中間処理!$I:$I),中間処理!$E:$E,AF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119,中間処理!$B:$B,"予定",中間処理!$C:$C,"&gt;="&amp;$G$1,中間処理!$C:$C,"&lt;="&amp;$G$2,中間処理!$D:$D,IF($G$3="すべての作業","&lt;&gt;",$G$3)),0)
)
/IF($G$5="10aあたり",AF$8*10,1)),"")</f>
        <v/>
      </c>
      <c r="AG119" s="35" t="str">
        <f>IFERROR(IF(AG$7="","",
(
SUMIFS(IF($G$4="作業時間（hh:mm）",中間処理!$G:$G,中間処理!$I:$I),中間処理!$E:$E,AG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119,中間処理!$B:$B,"予定",中間処理!$C:$C,"&gt;="&amp;$G$1,中間処理!$C:$C,"&lt;="&amp;$G$2,中間処理!$D:$D,IF($G$3="すべての作業","&lt;&gt;",$G$3)),0)
)
/IF($G$5="10aあたり",AG$8*10,1)),"")</f>
        <v/>
      </c>
      <c r="AH119" s="35" t="str">
        <f>IFERROR(IF(AH$7="","",
(
SUMIFS(IF($G$4="作業時間（hh:mm）",中間処理!$G:$G,中間処理!$I:$I),中間処理!$E:$E,AH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119,中間処理!$B:$B,"予定",中間処理!$C:$C,"&gt;="&amp;$G$1,中間処理!$C:$C,"&lt;="&amp;$G$2,中間処理!$D:$D,IF($G$3="すべての作業","&lt;&gt;",$G$3)),0)
)
/IF($G$5="10aあたり",AH$8*10,1)),"")</f>
        <v/>
      </c>
      <c r="AI119" s="35" t="str">
        <f>IFERROR(IF(AI$7="","",
(
SUMIFS(IF($G$4="作業時間（hh:mm）",中間処理!$G:$G,中間処理!$I:$I),中間処理!$E:$E,AI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119,中間処理!$B:$B,"予定",中間処理!$C:$C,"&gt;="&amp;$G$1,中間処理!$C:$C,"&lt;="&amp;$G$2,中間処理!$D:$D,IF($G$3="すべての作業","&lt;&gt;",$G$3)),0)
)
/IF($G$5="10aあたり",AI$8*10,1)),"")</f>
        <v/>
      </c>
      <c r="AJ119" s="35" t="str">
        <f>IFERROR(IF(AJ$7="","",
(
SUMIFS(IF($G$4="作業時間（hh:mm）",中間処理!$G:$G,中間処理!$I:$I),中間処理!$E:$E,AJ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119,中間処理!$B:$B,"予定",中間処理!$C:$C,"&gt;="&amp;$G$1,中間処理!$C:$C,"&lt;="&amp;$G$2,中間処理!$D:$D,IF($G$3="すべての作業","&lt;&gt;",$G$3)),0)
)
/IF($G$5="10aあたり",AJ$8*10,1)),"")</f>
        <v/>
      </c>
      <c r="AK119" s="35" t="str">
        <f>IFERROR(IF(AK$7="","",
(
SUMIFS(IF($G$4="作業時間（hh:mm）",中間処理!$G:$G,中間処理!$I:$I),中間処理!$E:$E,AK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119,中間処理!$B:$B,"予定",中間処理!$C:$C,"&gt;="&amp;$G$1,中間処理!$C:$C,"&lt;="&amp;$G$2,中間処理!$D:$D,IF($G$3="すべての作業","&lt;&gt;",$G$3)),0)
)
/IF($G$5="10aあたり",AK$8*10,1)),"")</f>
        <v/>
      </c>
      <c r="AL119" s="35" t="str">
        <f>IFERROR(IF(AL$7="","",
(
SUMIFS(IF($G$4="作業時間（hh:mm）",中間処理!$G:$G,中間処理!$I:$I),中間処理!$E:$E,AL$7,中間処理!$F:$F,$F119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119,中間処理!$B:$B,"予定",中間処理!$C:$C,"&gt;="&amp;$G$1,中間処理!$C:$C,"&lt;="&amp;$G$2,中間処理!$D:$D,IF($G$3="すべての作業","&lt;&gt;",$G$3)),0)
)
/IF($G$5="10aあたり",AL$8*10,1)),"")</f>
        <v/>
      </c>
    </row>
    <row r="120" spans="7:38">
      <c r="G120" s="13"/>
      <c r="H120" s="22" t="str">
        <f>IF(G120="","",
IF(G$4="作業時間（hh:mm）",SUM(I120:AL120),
IF(
COUNTIFS(単価情報!C:C,F120,単価情報!B:B,"作業者",単価情報!K:K,"&gt;="&amp;G$1,単価情報!J:J,"&lt;="&amp;G$2)
+COUNTIFS(単価情報!C:C,F120,単価情報!B:B,"作業者",単価情報!K:K,"",単価情報!J:J,"&lt;="&amp;G$2)=0,
"単価設定なし",SUM(I120:AL120))))</f>
        <v/>
      </c>
      <c r="I120" s="34" t="str">
        <f>IFERROR(IF(I$7="","",
(
SUMIFS(IF($G$4="作業時間（hh:mm）",中間処理!$G:$G,中間処理!$I:$I),中間処理!$E:$E,I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120,中間処理!$B:$B,"予定",中間処理!$C:$C,"&gt;="&amp;$G$1,中間処理!$C:$C,"&lt;="&amp;$G$2,中間処理!$D:$D,IF($G$3="すべての作業","&lt;&gt;",$G$3)),0)
)
/IF($G$5="10aあたり",I$8*10,1)),"")</f>
        <v/>
      </c>
      <c r="J120" s="35" t="str">
        <f>IFERROR(IF(J$7="","",
(
SUMIFS(IF($G$4="作業時間（hh:mm）",中間処理!$G:$G,中間処理!$I:$I),中間処理!$E:$E,J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120,中間処理!$B:$B,"予定",中間処理!$C:$C,"&gt;="&amp;$G$1,中間処理!$C:$C,"&lt;="&amp;$G$2,中間処理!$D:$D,IF($G$3="すべての作業","&lt;&gt;",$G$3)),0)
)
/IF($G$5="10aあたり",J$8*10,1)),"")</f>
        <v/>
      </c>
      <c r="K120" s="35" t="str">
        <f>IFERROR(IF(K$7="","",
(
SUMIFS(IF($G$4="作業時間（hh:mm）",中間処理!$G:$G,中間処理!$I:$I),中間処理!$E:$E,K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120,中間処理!$B:$B,"予定",中間処理!$C:$C,"&gt;="&amp;$G$1,中間処理!$C:$C,"&lt;="&amp;$G$2,中間処理!$D:$D,IF($G$3="すべての作業","&lt;&gt;",$G$3)),0)
)
/IF($G$5="10aあたり",K$8*10,1)),"")</f>
        <v/>
      </c>
      <c r="L120" s="35" t="str">
        <f>IFERROR(IF(L$7="","",
(
SUMIFS(IF($G$4="作業時間（hh:mm）",中間処理!$G:$G,中間処理!$I:$I),中間処理!$E:$E,L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120,中間処理!$B:$B,"予定",中間処理!$C:$C,"&gt;="&amp;$G$1,中間処理!$C:$C,"&lt;="&amp;$G$2,中間処理!$D:$D,IF($G$3="すべての作業","&lt;&gt;",$G$3)),0)
)
/IF($G$5="10aあたり",L$8*10,1)),"")</f>
        <v/>
      </c>
      <c r="M120" s="35" t="str">
        <f>IFERROR(IF(M$7="","",
(
SUMIFS(IF($G$4="作業時間（hh:mm）",中間処理!$G:$G,中間処理!$I:$I),中間処理!$E:$E,M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120,中間処理!$B:$B,"予定",中間処理!$C:$C,"&gt;="&amp;$G$1,中間処理!$C:$C,"&lt;="&amp;$G$2,中間処理!$D:$D,IF($G$3="すべての作業","&lt;&gt;",$G$3)),0)
)
/IF($G$5="10aあたり",M$8*10,1)),"")</f>
        <v/>
      </c>
      <c r="N120" s="35" t="str">
        <f>IFERROR(IF(N$7="","",
(
SUMIFS(IF($G$4="作業時間（hh:mm）",中間処理!$G:$G,中間処理!$I:$I),中間処理!$E:$E,N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120,中間処理!$B:$B,"予定",中間処理!$C:$C,"&gt;="&amp;$G$1,中間処理!$C:$C,"&lt;="&amp;$G$2,中間処理!$D:$D,IF($G$3="すべての作業","&lt;&gt;",$G$3)),0)
)
/IF($G$5="10aあたり",N$8*10,1)),"")</f>
        <v/>
      </c>
      <c r="O120" s="35" t="str">
        <f>IFERROR(IF(O$7="","",
(
SUMIFS(IF($G$4="作業時間（hh:mm）",中間処理!$G:$G,中間処理!$I:$I),中間処理!$E:$E,O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120,中間処理!$B:$B,"予定",中間処理!$C:$C,"&gt;="&amp;$G$1,中間処理!$C:$C,"&lt;="&amp;$G$2,中間処理!$D:$D,IF($G$3="すべての作業","&lt;&gt;",$G$3)),0)
)
/IF($G$5="10aあたり",O$8*10,1)),"")</f>
        <v/>
      </c>
      <c r="P120" s="35" t="str">
        <f>IFERROR(IF(P$7="","",
(
SUMIFS(IF($G$4="作業時間（hh:mm）",中間処理!$G:$G,中間処理!$I:$I),中間処理!$E:$E,P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120,中間処理!$B:$B,"予定",中間処理!$C:$C,"&gt;="&amp;$G$1,中間処理!$C:$C,"&lt;="&amp;$G$2,中間処理!$D:$D,IF($G$3="すべての作業","&lt;&gt;",$G$3)),0)
)
/IF($G$5="10aあたり",P$8*10,1)),"")</f>
        <v/>
      </c>
      <c r="Q120" s="35" t="str">
        <f>IFERROR(IF(Q$7="","",
(
SUMIFS(IF($G$4="作業時間（hh:mm）",中間処理!$G:$G,中間処理!$I:$I),中間処理!$E:$E,Q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120,中間処理!$B:$B,"予定",中間処理!$C:$C,"&gt;="&amp;$G$1,中間処理!$C:$C,"&lt;="&amp;$G$2,中間処理!$D:$D,IF($G$3="すべての作業","&lt;&gt;",$G$3)),0)
)
/IF($G$5="10aあたり",Q$8*10,1)),"")</f>
        <v/>
      </c>
      <c r="R120" s="35" t="str">
        <f>IFERROR(IF(R$7="","",
(
SUMIFS(IF($G$4="作業時間（hh:mm）",中間処理!$G:$G,中間処理!$I:$I),中間処理!$E:$E,R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120,中間処理!$B:$B,"予定",中間処理!$C:$C,"&gt;="&amp;$G$1,中間処理!$C:$C,"&lt;="&amp;$G$2,中間処理!$D:$D,IF($G$3="すべての作業","&lt;&gt;",$G$3)),0)
)
/IF($G$5="10aあたり",R$8*10,1)),"")</f>
        <v/>
      </c>
      <c r="S120" s="35" t="str">
        <f>IFERROR(IF(S$7="","",
(
SUMIFS(IF($G$4="作業時間（hh:mm）",中間処理!$G:$G,中間処理!$I:$I),中間処理!$E:$E,S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120,中間処理!$B:$B,"予定",中間処理!$C:$C,"&gt;="&amp;$G$1,中間処理!$C:$C,"&lt;="&amp;$G$2,中間処理!$D:$D,IF($G$3="すべての作業","&lt;&gt;",$G$3)),0)
)
/IF($G$5="10aあたり",S$8*10,1)),"")</f>
        <v/>
      </c>
      <c r="T120" s="35" t="str">
        <f>IFERROR(IF(T$7="","",
(
SUMIFS(IF($G$4="作業時間（hh:mm）",中間処理!$G:$G,中間処理!$I:$I),中間処理!$E:$E,T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120,中間処理!$B:$B,"予定",中間処理!$C:$C,"&gt;="&amp;$G$1,中間処理!$C:$C,"&lt;="&amp;$G$2,中間処理!$D:$D,IF($G$3="すべての作業","&lt;&gt;",$G$3)),0)
)
/IF($G$5="10aあたり",T$8*10,1)),"")</f>
        <v/>
      </c>
      <c r="U120" s="35" t="str">
        <f>IFERROR(IF(U$7="","",
(
SUMIFS(IF($G$4="作業時間（hh:mm）",中間処理!$G:$G,中間処理!$I:$I),中間処理!$E:$E,U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120,中間処理!$B:$B,"予定",中間処理!$C:$C,"&gt;="&amp;$G$1,中間処理!$C:$C,"&lt;="&amp;$G$2,中間処理!$D:$D,IF($G$3="すべての作業","&lt;&gt;",$G$3)),0)
)
/IF($G$5="10aあたり",U$8*10,1)),"")</f>
        <v/>
      </c>
      <c r="V120" s="35" t="str">
        <f>IFERROR(IF(V$7="","",
(
SUMIFS(IF($G$4="作業時間（hh:mm）",中間処理!$G:$G,中間処理!$I:$I),中間処理!$E:$E,V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120,中間処理!$B:$B,"予定",中間処理!$C:$C,"&gt;="&amp;$G$1,中間処理!$C:$C,"&lt;="&amp;$G$2,中間処理!$D:$D,IF($G$3="すべての作業","&lt;&gt;",$G$3)),0)
)
/IF($G$5="10aあたり",V$8*10,1)),"")</f>
        <v/>
      </c>
      <c r="W120" s="35" t="str">
        <f>IFERROR(IF(W$7="","",
(
SUMIFS(IF($G$4="作業時間（hh:mm）",中間処理!$G:$G,中間処理!$I:$I),中間処理!$E:$E,W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120,中間処理!$B:$B,"予定",中間処理!$C:$C,"&gt;="&amp;$G$1,中間処理!$C:$C,"&lt;="&amp;$G$2,中間処理!$D:$D,IF($G$3="すべての作業","&lt;&gt;",$G$3)),0)
)
/IF($G$5="10aあたり",W$8*10,1)),"")</f>
        <v/>
      </c>
      <c r="X120" s="35" t="str">
        <f>IFERROR(IF(X$7="","",
(
SUMIFS(IF($G$4="作業時間（hh:mm）",中間処理!$G:$G,中間処理!$I:$I),中間処理!$E:$E,X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120,中間処理!$B:$B,"予定",中間処理!$C:$C,"&gt;="&amp;$G$1,中間処理!$C:$C,"&lt;="&amp;$G$2,中間処理!$D:$D,IF($G$3="すべての作業","&lt;&gt;",$G$3)),0)
)
/IF($G$5="10aあたり",X$8*10,1)),"")</f>
        <v/>
      </c>
      <c r="Y120" s="35" t="str">
        <f>IFERROR(IF(Y$7="","",
(
SUMIFS(IF($G$4="作業時間（hh:mm）",中間処理!$G:$G,中間処理!$I:$I),中間処理!$E:$E,Y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120,中間処理!$B:$B,"予定",中間処理!$C:$C,"&gt;="&amp;$G$1,中間処理!$C:$C,"&lt;="&amp;$G$2,中間処理!$D:$D,IF($G$3="すべての作業","&lt;&gt;",$G$3)),0)
)
/IF($G$5="10aあたり",Y$8*10,1)),"")</f>
        <v/>
      </c>
      <c r="Z120" s="35" t="str">
        <f>IFERROR(IF(Z$7="","",
(
SUMIFS(IF($G$4="作業時間（hh:mm）",中間処理!$G:$G,中間処理!$I:$I),中間処理!$E:$E,Z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120,中間処理!$B:$B,"予定",中間処理!$C:$C,"&gt;="&amp;$G$1,中間処理!$C:$C,"&lt;="&amp;$G$2,中間処理!$D:$D,IF($G$3="すべての作業","&lt;&gt;",$G$3)),0)
)
/IF($G$5="10aあたり",Z$8*10,1)),"")</f>
        <v/>
      </c>
      <c r="AA120" s="35" t="str">
        <f>IFERROR(IF(AA$7="","",
(
SUMIFS(IF($G$4="作業時間（hh:mm）",中間処理!$G:$G,中間処理!$I:$I),中間処理!$E:$E,AA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120,中間処理!$B:$B,"予定",中間処理!$C:$C,"&gt;="&amp;$G$1,中間処理!$C:$C,"&lt;="&amp;$G$2,中間処理!$D:$D,IF($G$3="すべての作業","&lt;&gt;",$G$3)),0)
)
/IF($G$5="10aあたり",AA$8*10,1)),"")</f>
        <v/>
      </c>
      <c r="AB120" s="35" t="str">
        <f>IFERROR(IF(AB$7="","",
(
SUMIFS(IF($G$4="作業時間（hh:mm）",中間処理!$G:$G,中間処理!$I:$I),中間処理!$E:$E,AB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120,中間処理!$B:$B,"予定",中間処理!$C:$C,"&gt;="&amp;$G$1,中間処理!$C:$C,"&lt;="&amp;$G$2,中間処理!$D:$D,IF($G$3="すべての作業","&lt;&gt;",$G$3)),0)
)
/IF($G$5="10aあたり",AB$8*10,1)),"")</f>
        <v/>
      </c>
      <c r="AC120" s="35" t="str">
        <f>IFERROR(IF(AC$7="","",
(
SUMIFS(IF($G$4="作業時間（hh:mm）",中間処理!$G:$G,中間処理!$I:$I),中間処理!$E:$E,AC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120,中間処理!$B:$B,"予定",中間処理!$C:$C,"&gt;="&amp;$G$1,中間処理!$C:$C,"&lt;="&amp;$G$2,中間処理!$D:$D,IF($G$3="すべての作業","&lt;&gt;",$G$3)),0)
)
/IF($G$5="10aあたり",AC$8*10,1)),"")</f>
        <v/>
      </c>
      <c r="AD120" s="35" t="str">
        <f>IFERROR(IF(AD$7="","",
(
SUMIFS(IF($G$4="作業時間（hh:mm）",中間処理!$G:$G,中間処理!$I:$I),中間処理!$E:$E,AD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120,中間処理!$B:$B,"予定",中間処理!$C:$C,"&gt;="&amp;$G$1,中間処理!$C:$C,"&lt;="&amp;$G$2,中間処理!$D:$D,IF($G$3="すべての作業","&lt;&gt;",$G$3)),0)
)
/IF($G$5="10aあたり",AD$8*10,1)),"")</f>
        <v/>
      </c>
      <c r="AE120" s="35" t="str">
        <f>IFERROR(IF(AE$7="","",
(
SUMIFS(IF($G$4="作業時間（hh:mm）",中間処理!$G:$G,中間処理!$I:$I),中間処理!$E:$E,AE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120,中間処理!$B:$B,"予定",中間処理!$C:$C,"&gt;="&amp;$G$1,中間処理!$C:$C,"&lt;="&amp;$G$2,中間処理!$D:$D,IF($G$3="すべての作業","&lt;&gt;",$G$3)),0)
)
/IF($G$5="10aあたり",AE$8*10,1)),"")</f>
        <v/>
      </c>
      <c r="AF120" s="35" t="str">
        <f>IFERROR(IF(AF$7="","",
(
SUMIFS(IF($G$4="作業時間（hh:mm）",中間処理!$G:$G,中間処理!$I:$I),中間処理!$E:$E,AF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120,中間処理!$B:$B,"予定",中間処理!$C:$C,"&gt;="&amp;$G$1,中間処理!$C:$C,"&lt;="&amp;$G$2,中間処理!$D:$D,IF($G$3="すべての作業","&lt;&gt;",$G$3)),0)
)
/IF($G$5="10aあたり",AF$8*10,1)),"")</f>
        <v/>
      </c>
      <c r="AG120" s="35" t="str">
        <f>IFERROR(IF(AG$7="","",
(
SUMIFS(IF($G$4="作業時間（hh:mm）",中間処理!$G:$G,中間処理!$I:$I),中間処理!$E:$E,AG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120,中間処理!$B:$B,"予定",中間処理!$C:$C,"&gt;="&amp;$G$1,中間処理!$C:$C,"&lt;="&amp;$G$2,中間処理!$D:$D,IF($G$3="すべての作業","&lt;&gt;",$G$3)),0)
)
/IF($G$5="10aあたり",AG$8*10,1)),"")</f>
        <v/>
      </c>
      <c r="AH120" s="35" t="str">
        <f>IFERROR(IF(AH$7="","",
(
SUMIFS(IF($G$4="作業時間（hh:mm）",中間処理!$G:$G,中間処理!$I:$I),中間処理!$E:$E,AH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120,中間処理!$B:$B,"予定",中間処理!$C:$C,"&gt;="&amp;$G$1,中間処理!$C:$C,"&lt;="&amp;$G$2,中間処理!$D:$D,IF($G$3="すべての作業","&lt;&gt;",$G$3)),0)
)
/IF($G$5="10aあたり",AH$8*10,1)),"")</f>
        <v/>
      </c>
      <c r="AI120" s="35" t="str">
        <f>IFERROR(IF(AI$7="","",
(
SUMIFS(IF($G$4="作業時間（hh:mm）",中間処理!$G:$G,中間処理!$I:$I),中間処理!$E:$E,AI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120,中間処理!$B:$B,"予定",中間処理!$C:$C,"&gt;="&amp;$G$1,中間処理!$C:$C,"&lt;="&amp;$G$2,中間処理!$D:$D,IF($G$3="すべての作業","&lt;&gt;",$G$3)),0)
)
/IF($G$5="10aあたり",AI$8*10,1)),"")</f>
        <v/>
      </c>
      <c r="AJ120" s="35" t="str">
        <f>IFERROR(IF(AJ$7="","",
(
SUMIFS(IF($G$4="作業時間（hh:mm）",中間処理!$G:$G,中間処理!$I:$I),中間処理!$E:$E,AJ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120,中間処理!$B:$B,"予定",中間処理!$C:$C,"&gt;="&amp;$G$1,中間処理!$C:$C,"&lt;="&amp;$G$2,中間処理!$D:$D,IF($G$3="すべての作業","&lt;&gt;",$G$3)),0)
)
/IF($G$5="10aあたり",AJ$8*10,1)),"")</f>
        <v/>
      </c>
      <c r="AK120" s="35" t="str">
        <f>IFERROR(IF(AK$7="","",
(
SUMIFS(IF($G$4="作業時間（hh:mm）",中間処理!$G:$G,中間処理!$I:$I),中間処理!$E:$E,AK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120,中間処理!$B:$B,"予定",中間処理!$C:$C,"&gt;="&amp;$G$1,中間処理!$C:$C,"&lt;="&amp;$G$2,中間処理!$D:$D,IF($G$3="すべての作業","&lt;&gt;",$G$3)),0)
)
/IF($G$5="10aあたり",AK$8*10,1)),"")</f>
        <v/>
      </c>
      <c r="AL120" s="35" t="str">
        <f>IFERROR(IF(AL$7="","",
(
SUMIFS(IF($G$4="作業時間（hh:mm）",中間処理!$G:$G,中間処理!$I:$I),中間処理!$E:$E,AL$7,中間処理!$F:$F,$F120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120,中間処理!$B:$B,"予定",中間処理!$C:$C,"&gt;="&amp;$G$1,中間処理!$C:$C,"&lt;="&amp;$G$2,中間処理!$D:$D,IF($G$3="すべての作業","&lt;&gt;",$G$3)),0)
)
/IF($G$5="10aあたり",AL$8*10,1)),"")</f>
        <v/>
      </c>
    </row>
    <row r="121" spans="7:38">
      <c r="G121" s="13"/>
      <c r="H121" s="22" t="str">
        <f>IF(G121="","",
IF(G$4="作業時間（hh:mm）",SUM(I121:AL121),
IF(
COUNTIFS(単価情報!C:C,F121,単価情報!B:B,"作業者",単価情報!K:K,"&gt;="&amp;G$1,単価情報!J:J,"&lt;="&amp;G$2)
+COUNTIFS(単価情報!C:C,F121,単価情報!B:B,"作業者",単価情報!K:K,"",単価情報!J:J,"&lt;="&amp;G$2)=0,
"単価設定なし",SUM(I121:AL121))))</f>
        <v/>
      </c>
      <c r="I121" s="34" t="str">
        <f>IFERROR(IF(I$7="","",
(
SUMIFS(IF($G$4="作業時間（hh:mm）",中間処理!$G:$G,中間処理!$I:$I),中間処理!$E:$E,I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121,中間処理!$B:$B,"予定",中間処理!$C:$C,"&gt;="&amp;$G$1,中間処理!$C:$C,"&lt;="&amp;$G$2,中間処理!$D:$D,IF($G$3="すべての作業","&lt;&gt;",$G$3)),0)
)
/IF($G$5="10aあたり",I$8*10,1)),"")</f>
        <v/>
      </c>
      <c r="J121" s="35" t="str">
        <f>IFERROR(IF(J$7="","",
(
SUMIFS(IF($G$4="作業時間（hh:mm）",中間処理!$G:$G,中間処理!$I:$I),中間処理!$E:$E,J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121,中間処理!$B:$B,"予定",中間処理!$C:$C,"&gt;="&amp;$G$1,中間処理!$C:$C,"&lt;="&amp;$G$2,中間処理!$D:$D,IF($G$3="すべての作業","&lt;&gt;",$G$3)),0)
)
/IF($G$5="10aあたり",J$8*10,1)),"")</f>
        <v/>
      </c>
      <c r="K121" s="35" t="str">
        <f>IFERROR(IF(K$7="","",
(
SUMIFS(IF($G$4="作業時間（hh:mm）",中間処理!$G:$G,中間処理!$I:$I),中間処理!$E:$E,K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121,中間処理!$B:$B,"予定",中間処理!$C:$C,"&gt;="&amp;$G$1,中間処理!$C:$C,"&lt;="&amp;$G$2,中間処理!$D:$D,IF($G$3="すべての作業","&lt;&gt;",$G$3)),0)
)
/IF($G$5="10aあたり",K$8*10,1)),"")</f>
        <v/>
      </c>
      <c r="L121" s="35" t="str">
        <f>IFERROR(IF(L$7="","",
(
SUMIFS(IF($G$4="作業時間（hh:mm）",中間処理!$G:$G,中間処理!$I:$I),中間処理!$E:$E,L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121,中間処理!$B:$B,"予定",中間処理!$C:$C,"&gt;="&amp;$G$1,中間処理!$C:$C,"&lt;="&amp;$G$2,中間処理!$D:$D,IF($G$3="すべての作業","&lt;&gt;",$G$3)),0)
)
/IF($G$5="10aあたり",L$8*10,1)),"")</f>
        <v/>
      </c>
      <c r="M121" s="35" t="str">
        <f>IFERROR(IF(M$7="","",
(
SUMIFS(IF($G$4="作業時間（hh:mm）",中間処理!$G:$G,中間処理!$I:$I),中間処理!$E:$E,M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121,中間処理!$B:$B,"予定",中間処理!$C:$C,"&gt;="&amp;$G$1,中間処理!$C:$C,"&lt;="&amp;$G$2,中間処理!$D:$D,IF($G$3="すべての作業","&lt;&gt;",$G$3)),0)
)
/IF($G$5="10aあたり",M$8*10,1)),"")</f>
        <v/>
      </c>
      <c r="N121" s="35" t="str">
        <f>IFERROR(IF(N$7="","",
(
SUMIFS(IF($G$4="作業時間（hh:mm）",中間処理!$G:$G,中間処理!$I:$I),中間処理!$E:$E,N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121,中間処理!$B:$B,"予定",中間処理!$C:$C,"&gt;="&amp;$G$1,中間処理!$C:$C,"&lt;="&amp;$G$2,中間処理!$D:$D,IF($G$3="すべての作業","&lt;&gt;",$G$3)),0)
)
/IF($G$5="10aあたり",N$8*10,1)),"")</f>
        <v/>
      </c>
      <c r="O121" s="35" t="str">
        <f>IFERROR(IF(O$7="","",
(
SUMIFS(IF($G$4="作業時間（hh:mm）",中間処理!$G:$G,中間処理!$I:$I),中間処理!$E:$E,O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121,中間処理!$B:$B,"予定",中間処理!$C:$C,"&gt;="&amp;$G$1,中間処理!$C:$C,"&lt;="&amp;$G$2,中間処理!$D:$D,IF($G$3="すべての作業","&lt;&gt;",$G$3)),0)
)
/IF($G$5="10aあたり",O$8*10,1)),"")</f>
        <v/>
      </c>
      <c r="P121" s="35" t="str">
        <f>IFERROR(IF(P$7="","",
(
SUMIFS(IF($G$4="作業時間（hh:mm）",中間処理!$G:$G,中間処理!$I:$I),中間処理!$E:$E,P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121,中間処理!$B:$B,"予定",中間処理!$C:$C,"&gt;="&amp;$G$1,中間処理!$C:$C,"&lt;="&amp;$G$2,中間処理!$D:$D,IF($G$3="すべての作業","&lt;&gt;",$G$3)),0)
)
/IF($G$5="10aあたり",P$8*10,1)),"")</f>
        <v/>
      </c>
      <c r="Q121" s="35" t="str">
        <f>IFERROR(IF(Q$7="","",
(
SUMIFS(IF($G$4="作業時間（hh:mm）",中間処理!$G:$G,中間処理!$I:$I),中間処理!$E:$E,Q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121,中間処理!$B:$B,"予定",中間処理!$C:$C,"&gt;="&amp;$G$1,中間処理!$C:$C,"&lt;="&amp;$G$2,中間処理!$D:$D,IF($G$3="すべての作業","&lt;&gt;",$G$3)),0)
)
/IF($G$5="10aあたり",Q$8*10,1)),"")</f>
        <v/>
      </c>
      <c r="R121" s="35" t="str">
        <f>IFERROR(IF(R$7="","",
(
SUMIFS(IF($G$4="作業時間（hh:mm）",中間処理!$G:$G,中間処理!$I:$I),中間処理!$E:$E,R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121,中間処理!$B:$B,"予定",中間処理!$C:$C,"&gt;="&amp;$G$1,中間処理!$C:$C,"&lt;="&amp;$G$2,中間処理!$D:$D,IF($G$3="すべての作業","&lt;&gt;",$G$3)),0)
)
/IF($G$5="10aあたり",R$8*10,1)),"")</f>
        <v/>
      </c>
      <c r="S121" s="35" t="str">
        <f>IFERROR(IF(S$7="","",
(
SUMIFS(IF($G$4="作業時間（hh:mm）",中間処理!$G:$G,中間処理!$I:$I),中間処理!$E:$E,S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121,中間処理!$B:$B,"予定",中間処理!$C:$C,"&gt;="&amp;$G$1,中間処理!$C:$C,"&lt;="&amp;$G$2,中間処理!$D:$D,IF($G$3="すべての作業","&lt;&gt;",$G$3)),0)
)
/IF($G$5="10aあたり",S$8*10,1)),"")</f>
        <v/>
      </c>
      <c r="T121" s="35" t="str">
        <f>IFERROR(IF(T$7="","",
(
SUMIFS(IF($G$4="作業時間（hh:mm）",中間処理!$G:$G,中間処理!$I:$I),中間処理!$E:$E,T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121,中間処理!$B:$B,"予定",中間処理!$C:$C,"&gt;="&amp;$G$1,中間処理!$C:$C,"&lt;="&amp;$G$2,中間処理!$D:$D,IF($G$3="すべての作業","&lt;&gt;",$G$3)),0)
)
/IF($G$5="10aあたり",T$8*10,1)),"")</f>
        <v/>
      </c>
      <c r="U121" s="35" t="str">
        <f>IFERROR(IF(U$7="","",
(
SUMIFS(IF($G$4="作業時間（hh:mm）",中間処理!$G:$G,中間処理!$I:$I),中間処理!$E:$E,U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121,中間処理!$B:$B,"予定",中間処理!$C:$C,"&gt;="&amp;$G$1,中間処理!$C:$C,"&lt;="&amp;$G$2,中間処理!$D:$D,IF($G$3="すべての作業","&lt;&gt;",$G$3)),0)
)
/IF($G$5="10aあたり",U$8*10,1)),"")</f>
        <v/>
      </c>
      <c r="V121" s="35" t="str">
        <f>IFERROR(IF(V$7="","",
(
SUMIFS(IF($G$4="作業時間（hh:mm）",中間処理!$G:$G,中間処理!$I:$I),中間処理!$E:$E,V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121,中間処理!$B:$B,"予定",中間処理!$C:$C,"&gt;="&amp;$G$1,中間処理!$C:$C,"&lt;="&amp;$G$2,中間処理!$D:$D,IF($G$3="すべての作業","&lt;&gt;",$G$3)),0)
)
/IF($G$5="10aあたり",V$8*10,1)),"")</f>
        <v/>
      </c>
      <c r="W121" s="35" t="str">
        <f>IFERROR(IF(W$7="","",
(
SUMIFS(IF($G$4="作業時間（hh:mm）",中間処理!$G:$G,中間処理!$I:$I),中間処理!$E:$E,W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121,中間処理!$B:$B,"予定",中間処理!$C:$C,"&gt;="&amp;$G$1,中間処理!$C:$C,"&lt;="&amp;$G$2,中間処理!$D:$D,IF($G$3="すべての作業","&lt;&gt;",$G$3)),0)
)
/IF($G$5="10aあたり",W$8*10,1)),"")</f>
        <v/>
      </c>
      <c r="X121" s="35" t="str">
        <f>IFERROR(IF(X$7="","",
(
SUMIFS(IF($G$4="作業時間（hh:mm）",中間処理!$G:$G,中間処理!$I:$I),中間処理!$E:$E,X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121,中間処理!$B:$B,"予定",中間処理!$C:$C,"&gt;="&amp;$G$1,中間処理!$C:$C,"&lt;="&amp;$G$2,中間処理!$D:$D,IF($G$3="すべての作業","&lt;&gt;",$G$3)),0)
)
/IF($G$5="10aあたり",X$8*10,1)),"")</f>
        <v/>
      </c>
      <c r="Y121" s="35" t="str">
        <f>IFERROR(IF(Y$7="","",
(
SUMIFS(IF($G$4="作業時間（hh:mm）",中間処理!$G:$G,中間処理!$I:$I),中間処理!$E:$E,Y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121,中間処理!$B:$B,"予定",中間処理!$C:$C,"&gt;="&amp;$G$1,中間処理!$C:$C,"&lt;="&amp;$G$2,中間処理!$D:$D,IF($G$3="すべての作業","&lt;&gt;",$G$3)),0)
)
/IF($G$5="10aあたり",Y$8*10,1)),"")</f>
        <v/>
      </c>
      <c r="Z121" s="35" t="str">
        <f>IFERROR(IF(Z$7="","",
(
SUMIFS(IF($G$4="作業時間（hh:mm）",中間処理!$G:$G,中間処理!$I:$I),中間処理!$E:$E,Z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121,中間処理!$B:$B,"予定",中間処理!$C:$C,"&gt;="&amp;$G$1,中間処理!$C:$C,"&lt;="&amp;$G$2,中間処理!$D:$D,IF($G$3="すべての作業","&lt;&gt;",$G$3)),0)
)
/IF($G$5="10aあたり",Z$8*10,1)),"")</f>
        <v/>
      </c>
      <c r="AA121" s="35" t="str">
        <f>IFERROR(IF(AA$7="","",
(
SUMIFS(IF($G$4="作業時間（hh:mm）",中間処理!$G:$G,中間処理!$I:$I),中間処理!$E:$E,AA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121,中間処理!$B:$B,"予定",中間処理!$C:$C,"&gt;="&amp;$G$1,中間処理!$C:$C,"&lt;="&amp;$G$2,中間処理!$D:$D,IF($G$3="すべての作業","&lt;&gt;",$G$3)),0)
)
/IF($G$5="10aあたり",AA$8*10,1)),"")</f>
        <v/>
      </c>
      <c r="AB121" s="35" t="str">
        <f>IFERROR(IF(AB$7="","",
(
SUMIFS(IF($G$4="作業時間（hh:mm）",中間処理!$G:$G,中間処理!$I:$I),中間処理!$E:$E,AB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121,中間処理!$B:$B,"予定",中間処理!$C:$C,"&gt;="&amp;$G$1,中間処理!$C:$C,"&lt;="&amp;$G$2,中間処理!$D:$D,IF($G$3="すべての作業","&lt;&gt;",$G$3)),0)
)
/IF($G$5="10aあたり",AB$8*10,1)),"")</f>
        <v/>
      </c>
      <c r="AC121" s="35" t="str">
        <f>IFERROR(IF(AC$7="","",
(
SUMIFS(IF($G$4="作業時間（hh:mm）",中間処理!$G:$G,中間処理!$I:$I),中間処理!$E:$E,AC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121,中間処理!$B:$B,"予定",中間処理!$C:$C,"&gt;="&amp;$G$1,中間処理!$C:$C,"&lt;="&amp;$G$2,中間処理!$D:$D,IF($G$3="すべての作業","&lt;&gt;",$G$3)),0)
)
/IF($G$5="10aあたり",AC$8*10,1)),"")</f>
        <v/>
      </c>
      <c r="AD121" s="35" t="str">
        <f>IFERROR(IF(AD$7="","",
(
SUMIFS(IF($G$4="作業時間（hh:mm）",中間処理!$G:$G,中間処理!$I:$I),中間処理!$E:$E,AD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121,中間処理!$B:$B,"予定",中間処理!$C:$C,"&gt;="&amp;$G$1,中間処理!$C:$C,"&lt;="&amp;$G$2,中間処理!$D:$D,IF($G$3="すべての作業","&lt;&gt;",$G$3)),0)
)
/IF($G$5="10aあたり",AD$8*10,1)),"")</f>
        <v/>
      </c>
      <c r="AE121" s="35" t="str">
        <f>IFERROR(IF(AE$7="","",
(
SUMIFS(IF($G$4="作業時間（hh:mm）",中間処理!$G:$G,中間処理!$I:$I),中間処理!$E:$E,AE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121,中間処理!$B:$B,"予定",中間処理!$C:$C,"&gt;="&amp;$G$1,中間処理!$C:$C,"&lt;="&amp;$G$2,中間処理!$D:$D,IF($G$3="すべての作業","&lt;&gt;",$G$3)),0)
)
/IF($G$5="10aあたり",AE$8*10,1)),"")</f>
        <v/>
      </c>
      <c r="AF121" s="35" t="str">
        <f>IFERROR(IF(AF$7="","",
(
SUMIFS(IF($G$4="作業時間（hh:mm）",中間処理!$G:$G,中間処理!$I:$I),中間処理!$E:$E,AF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121,中間処理!$B:$B,"予定",中間処理!$C:$C,"&gt;="&amp;$G$1,中間処理!$C:$C,"&lt;="&amp;$G$2,中間処理!$D:$D,IF($G$3="すべての作業","&lt;&gt;",$G$3)),0)
)
/IF($G$5="10aあたり",AF$8*10,1)),"")</f>
        <v/>
      </c>
      <c r="AG121" s="35" t="str">
        <f>IFERROR(IF(AG$7="","",
(
SUMIFS(IF($G$4="作業時間（hh:mm）",中間処理!$G:$G,中間処理!$I:$I),中間処理!$E:$E,AG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121,中間処理!$B:$B,"予定",中間処理!$C:$C,"&gt;="&amp;$G$1,中間処理!$C:$C,"&lt;="&amp;$G$2,中間処理!$D:$D,IF($G$3="すべての作業","&lt;&gt;",$G$3)),0)
)
/IF($G$5="10aあたり",AG$8*10,1)),"")</f>
        <v/>
      </c>
      <c r="AH121" s="35" t="str">
        <f>IFERROR(IF(AH$7="","",
(
SUMIFS(IF($G$4="作業時間（hh:mm）",中間処理!$G:$G,中間処理!$I:$I),中間処理!$E:$E,AH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121,中間処理!$B:$B,"予定",中間処理!$C:$C,"&gt;="&amp;$G$1,中間処理!$C:$C,"&lt;="&amp;$G$2,中間処理!$D:$D,IF($G$3="すべての作業","&lt;&gt;",$G$3)),0)
)
/IF($G$5="10aあたり",AH$8*10,1)),"")</f>
        <v/>
      </c>
      <c r="AI121" s="35" t="str">
        <f>IFERROR(IF(AI$7="","",
(
SUMIFS(IF($G$4="作業時間（hh:mm）",中間処理!$G:$G,中間処理!$I:$I),中間処理!$E:$E,AI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121,中間処理!$B:$B,"予定",中間処理!$C:$C,"&gt;="&amp;$G$1,中間処理!$C:$C,"&lt;="&amp;$G$2,中間処理!$D:$D,IF($G$3="すべての作業","&lt;&gt;",$G$3)),0)
)
/IF($G$5="10aあたり",AI$8*10,1)),"")</f>
        <v/>
      </c>
      <c r="AJ121" s="35" t="str">
        <f>IFERROR(IF(AJ$7="","",
(
SUMIFS(IF($G$4="作業時間（hh:mm）",中間処理!$G:$G,中間処理!$I:$I),中間処理!$E:$E,AJ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121,中間処理!$B:$B,"予定",中間処理!$C:$C,"&gt;="&amp;$G$1,中間処理!$C:$C,"&lt;="&amp;$G$2,中間処理!$D:$D,IF($G$3="すべての作業","&lt;&gt;",$G$3)),0)
)
/IF($G$5="10aあたり",AJ$8*10,1)),"")</f>
        <v/>
      </c>
      <c r="AK121" s="35" t="str">
        <f>IFERROR(IF(AK$7="","",
(
SUMIFS(IF($G$4="作業時間（hh:mm）",中間処理!$G:$G,中間処理!$I:$I),中間処理!$E:$E,AK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121,中間処理!$B:$B,"予定",中間処理!$C:$C,"&gt;="&amp;$G$1,中間処理!$C:$C,"&lt;="&amp;$G$2,中間処理!$D:$D,IF($G$3="すべての作業","&lt;&gt;",$G$3)),0)
)
/IF($G$5="10aあたり",AK$8*10,1)),"")</f>
        <v/>
      </c>
      <c r="AL121" s="35" t="str">
        <f>IFERROR(IF(AL$7="","",
(
SUMIFS(IF($G$4="作業時間（hh:mm）",中間処理!$G:$G,中間処理!$I:$I),中間処理!$E:$E,AL$7,中間処理!$F:$F,$F121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121,中間処理!$B:$B,"予定",中間処理!$C:$C,"&gt;="&amp;$G$1,中間処理!$C:$C,"&lt;="&amp;$G$2,中間処理!$D:$D,IF($G$3="すべての作業","&lt;&gt;",$G$3)),0)
)
/IF($G$5="10aあたり",AL$8*10,1)),"")</f>
        <v/>
      </c>
    </row>
    <row r="122" spans="7:38">
      <c r="G122" s="13"/>
      <c r="H122" s="22" t="str">
        <f>IF(G122="","",
IF(G$4="作業時間（hh:mm）",SUM(I122:AL122),
IF(
COUNTIFS(単価情報!C:C,F122,単価情報!B:B,"作業者",単価情報!K:K,"&gt;="&amp;G$1,単価情報!J:J,"&lt;="&amp;G$2)
+COUNTIFS(単価情報!C:C,F122,単価情報!B:B,"作業者",単価情報!K:K,"",単価情報!J:J,"&lt;="&amp;G$2)=0,
"単価設定なし",SUM(I122:AL122))))</f>
        <v/>
      </c>
      <c r="I122" s="34" t="str">
        <f>IFERROR(IF(I$7="","",
(
SUMIFS(IF($G$4="作業時間（hh:mm）",中間処理!$G:$G,中間処理!$I:$I),中間処理!$E:$E,I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122,中間処理!$B:$B,"予定",中間処理!$C:$C,"&gt;="&amp;$G$1,中間処理!$C:$C,"&lt;="&amp;$G$2,中間処理!$D:$D,IF($G$3="すべての作業","&lt;&gt;",$G$3)),0)
)
/IF($G$5="10aあたり",I$8*10,1)),"")</f>
        <v/>
      </c>
      <c r="J122" s="35" t="str">
        <f>IFERROR(IF(J$7="","",
(
SUMIFS(IF($G$4="作業時間（hh:mm）",中間処理!$G:$G,中間処理!$I:$I),中間処理!$E:$E,J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122,中間処理!$B:$B,"予定",中間処理!$C:$C,"&gt;="&amp;$G$1,中間処理!$C:$C,"&lt;="&amp;$G$2,中間処理!$D:$D,IF($G$3="すべての作業","&lt;&gt;",$G$3)),0)
)
/IF($G$5="10aあたり",J$8*10,1)),"")</f>
        <v/>
      </c>
      <c r="K122" s="35" t="str">
        <f>IFERROR(IF(K$7="","",
(
SUMIFS(IF($G$4="作業時間（hh:mm）",中間処理!$G:$G,中間処理!$I:$I),中間処理!$E:$E,K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122,中間処理!$B:$B,"予定",中間処理!$C:$C,"&gt;="&amp;$G$1,中間処理!$C:$C,"&lt;="&amp;$G$2,中間処理!$D:$D,IF($G$3="すべての作業","&lt;&gt;",$G$3)),0)
)
/IF($G$5="10aあたり",K$8*10,1)),"")</f>
        <v/>
      </c>
      <c r="L122" s="35" t="str">
        <f>IFERROR(IF(L$7="","",
(
SUMIFS(IF($G$4="作業時間（hh:mm）",中間処理!$G:$G,中間処理!$I:$I),中間処理!$E:$E,L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122,中間処理!$B:$B,"予定",中間処理!$C:$C,"&gt;="&amp;$G$1,中間処理!$C:$C,"&lt;="&amp;$G$2,中間処理!$D:$D,IF($G$3="すべての作業","&lt;&gt;",$G$3)),0)
)
/IF($G$5="10aあたり",L$8*10,1)),"")</f>
        <v/>
      </c>
      <c r="M122" s="35" t="str">
        <f>IFERROR(IF(M$7="","",
(
SUMIFS(IF($G$4="作業時間（hh:mm）",中間処理!$G:$G,中間処理!$I:$I),中間処理!$E:$E,M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122,中間処理!$B:$B,"予定",中間処理!$C:$C,"&gt;="&amp;$G$1,中間処理!$C:$C,"&lt;="&amp;$G$2,中間処理!$D:$D,IF($G$3="すべての作業","&lt;&gt;",$G$3)),0)
)
/IF($G$5="10aあたり",M$8*10,1)),"")</f>
        <v/>
      </c>
      <c r="N122" s="35" t="str">
        <f>IFERROR(IF(N$7="","",
(
SUMIFS(IF($G$4="作業時間（hh:mm）",中間処理!$G:$G,中間処理!$I:$I),中間処理!$E:$E,N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122,中間処理!$B:$B,"予定",中間処理!$C:$C,"&gt;="&amp;$G$1,中間処理!$C:$C,"&lt;="&amp;$G$2,中間処理!$D:$D,IF($G$3="すべての作業","&lt;&gt;",$G$3)),0)
)
/IF($G$5="10aあたり",N$8*10,1)),"")</f>
        <v/>
      </c>
      <c r="O122" s="35" t="str">
        <f>IFERROR(IF(O$7="","",
(
SUMIFS(IF($G$4="作業時間（hh:mm）",中間処理!$G:$G,中間処理!$I:$I),中間処理!$E:$E,O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122,中間処理!$B:$B,"予定",中間処理!$C:$C,"&gt;="&amp;$G$1,中間処理!$C:$C,"&lt;="&amp;$G$2,中間処理!$D:$D,IF($G$3="すべての作業","&lt;&gt;",$G$3)),0)
)
/IF($G$5="10aあたり",O$8*10,1)),"")</f>
        <v/>
      </c>
      <c r="P122" s="35" t="str">
        <f>IFERROR(IF(P$7="","",
(
SUMIFS(IF($G$4="作業時間（hh:mm）",中間処理!$G:$G,中間処理!$I:$I),中間処理!$E:$E,P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122,中間処理!$B:$B,"予定",中間処理!$C:$C,"&gt;="&amp;$G$1,中間処理!$C:$C,"&lt;="&amp;$G$2,中間処理!$D:$D,IF($G$3="すべての作業","&lt;&gt;",$G$3)),0)
)
/IF($G$5="10aあたり",P$8*10,1)),"")</f>
        <v/>
      </c>
      <c r="Q122" s="35" t="str">
        <f>IFERROR(IF(Q$7="","",
(
SUMIFS(IF($G$4="作業時間（hh:mm）",中間処理!$G:$G,中間処理!$I:$I),中間処理!$E:$E,Q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122,中間処理!$B:$B,"予定",中間処理!$C:$C,"&gt;="&amp;$G$1,中間処理!$C:$C,"&lt;="&amp;$G$2,中間処理!$D:$D,IF($G$3="すべての作業","&lt;&gt;",$G$3)),0)
)
/IF($G$5="10aあたり",Q$8*10,1)),"")</f>
        <v/>
      </c>
      <c r="R122" s="35" t="str">
        <f>IFERROR(IF(R$7="","",
(
SUMIFS(IF($G$4="作業時間（hh:mm）",中間処理!$G:$G,中間処理!$I:$I),中間処理!$E:$E,R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122,中間処理!$B:$B,"予定",中間処理!$C:$C,"&gt;="&amp;$G$1,中間処理!$C:$C,"&lt;="&amp;$G$2,中間処理!$D:$D,IF($G$3="すべての作業","&lt;&gt;",$G$3)),0)
)
/IF($G$5="10aあたり",R$8*10,1)),"")</f>
        <v/>
      </c>
      <c r="S122" s="35" t="str">
        <f>IFERROR(IF(S$7="","",
(
SUMIFS(IF($G$4="作業時間（hh:mm）",中間処理!$G:$G,中間処理!$I:$I),中間処理!$E:$E,S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122,中間処理!$B:$B,"予定",中間処理!$C:$C,"&gt;="&amp;$G$1,中間処理!$C:$C,"&lt;="&amp;$G$2,中間処理!$D:$D,IF($G$3="すべての作業","&lt;&gt;",$G$3)),0)
)
/IF($G$5="10aあたり",S$8*10,1)),"")</f>
        <v/>
      </c>
      <c r="T122" s="35" t="str">
        <f>IFERROR(IF(T$7="","",
(
SUMIFS(IF($G$4="作業時間（hh:mm）",中間処理!$G:$G,中間処理!$I:$I),中間処理!$E:$E,T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122,中間処理!$B:$B,"予定",中間処理!$C:$C,"&gt;="&amp;$G$1,中間処理!$C:$C,"&lt;="&amp;$G$2,中間処理!$D:$D,IF($G$3="すべての作業","&lt;&gt;",$G$3)),0)
)
/IF($G$5="10aあたり",T$8*10,1)),"")</f>
        <v/>
      </c>
      <c r="U122" s="35" t="str">
        <f>IFERROR(IF(U$7="","",
(
SUMIFS(IF($G$4="作業時間（hh:mm）",中間処理!$G:$G,中間処理!$I:$I),中間処理!$E:$E,U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122,中間処理!$B:$B,"予定",中間処理!$C:$C,"&gt;="&amp;$G$1,中間処理!$C:$C,"&lt;="&amp;$G$2,中間処理!$D:$D,IF($G$3="すべての作業","&lt;&gt;",$G$3)),0)
)
/IF($G$5="10aあたり",U$8*10,1)),"")</f>
        <v/>
      </c>
      <c r="V122" s="35" t="str">
        <f>IFERROR(IF(V$7="","",
(
SUMIFS(IF($G$4="作業時間（hh:mm）",中間処理!$G:$G,中間処理!$I:$I),中間処理!$E:$E,V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122,中間処理!$B:$B,"予定",中間処理!$C:$C,"&gt;="&amp;$G$1,中間処理!$C:$C,"&lt;="&amp;$G$2,中間処理!$D:$D,IF($G$3="すべての作業","&lt;&gt;",$G$3)),0)
)
/IF($G$5="10aあたり",V$8*10,1)),"")</f>
        <v/>
      </c>
      <c r="W122" s="35" t="str">
        <f>IFERROR(IF(W$7="","",
(
SUMIFS(IF($G$4="作業時間（hh:mm）",中間処理!$G:$G,中間処理!$I:$I),中間処理!$E:$E,W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122,中間処理!$B:$B,"予定",中間処理!$C:$C,"&gt;="&amp;$G$1,中間処理!$C:$C,"&lt;="&amp;$G$2,中間処理!$D:$D,IF($G$3="すべての作業","&lt;&gt;",$G$3)),0)
)
/IF($G$5="10aあたり",W$8*10,1)),"")</f>
        <v/>
      </c>
      <c r="X122" s="35" t="str">
        <f>IFERROR(IF(X$7="","",
(
SUMIFS(IF($G$4="作業時間（hh:mm）",中間処理!$G:$G,中間処理!$I:$I),中間処理!$E:$E,X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122,中間処理!$B:$B,"予定",中間処理!$C:$C,"&gt;="&amp;$G$1,中間処理!$C:$C,"&lt;="&amp;$G$2,中間処理!$D:$D,IF($G$3="すべての作業","&lt;&gt;",$G$3)),0)
)
/IF($G$5="10aあたり",X$8*10,1)),"")</f>
        <v/>
      </c>
      <c r="Y122" s="35" t="str">
        <f>IFERROR(IF(Y$7="","",
(
SUMIFS(IF($G$4="作業時間（hh:mm）",中間処理!$G:$G,中間処理!$I:$I),中間処理!$E:$E,Y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122,中間処理!$B:$B,"予定",中間処理!$C:$C,"&gt;="&amp;$G$1,中間処理!$C:$C,"&lt;="&amp;$G$2,中間処理!$D:$D,IF($G$3="すべての作業","&lt;&gt;",$G$3)),0)
)
/IF($G$5="10aあたり",Y$8*10,1)),"")</f>
        <v/>
      </c>
      <c r="Z122" s="35" t="str">
        <f>IFERROR(IF(Z$7="","",
(
SUMIFS(IF($G$4="作業時間（hh:mm）",中間処理!$G:$G,中間処理!$I:$I),中間処理!$E:$E,Z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122,中間処理!$B:$B,"予定",中間処理!$C:$C,"&gt;="&amp;$G$1,中間処理!$C:$C,"&lt;="&amp;$G$2,中間処理!$D:$D,IF($G$3="すべての作業","&lt;&gt;",$G$3)),0)
)
/IF($G$5="10aあたり",Z$8*10,1)),"")</f>
        <v/>
      </c>
      <c r="AA122" s="35" t="str">
        <f>IFERROR(IF(AA$7="","",
(
SUMIFS(IF($G$4="作業時間（hh:mm）",中間処理!$G:$G,中間処理!$I:$I),中間処理!$E:$E,AA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122,中間処理!$B:$B,"予定",中間処理!$C:$C,"&gt;="&amp;$G$1,中間処理!$C:$C,"&lt;="&amp;$G$2,中間処理!$D:$D,IF($G$3="すべての作業","&lt;&gt;",$G$3)),0)
)
/IF($G$5="10aあたり",AA$8*10,1)),"")</f>
        <v/>
      </c>
      <c r="AB122" s="35" t="str">
        <f>IFERROR(IF(AB$7="","",
(
SUMIFS(IF($G$4="作業時間（hh:mm）",中間処理!$G:$G,中間処理!$I:$I),中間処理!$E:$E,AB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122,中間処理!$B:$B,"予定",中間処理!$C:$C,"&gt;="&amp;$G$1,中間処理!$C:$C,"&lt;="&amp;$G$2,中間処理!$D:$D,IF($G$3="すべての作業","&lt;&gt;",$G$3)),0)
)
/IF($G$5="10aあたり",AB$8*10,1)),"")</f>
        <v/>
      </c>
      <c r="AC122" s="35" t="str">
        <f>IFERROR(IF(AC$7="","",
(
SUMIFS(IF($G$4="作業時間（hh:mm）",中間処理!$G:$G,中間処理!$I:$I),中間処理!$E:$E,AC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122,中間処理!$B:$B,"予定",中間処理!$C:$C,"&gt;="&amp;$G$1,中間処理!$C:$C,"&lt;="&amp;$G$2,中間処理!$D:$D,IF($G$3="すべての作業","&lt;&gt;",$G$3)),0)
)
/IF($G$5="10aあたり",AC$8*10,1)),"")</f>
        <v/>
      </c>
      <c r="AD122" s="35" t="str">
        <f>IFERROR(IF(AD$7="","",
(
SUMIFS(IF($G$4="作業時間（hh:mm）",中間処理!$G:$G,中間処理!$I:$I),中間処理!$E:$E,AD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122,中間処理!$B:$B,"予定",中間処理!$C:$C,"&gt;="&amp;$G$1,中間処理!$C:$C,"&lt;="&amp;$G$2,中間処理!$D:$D,IF($G$3="すべての作業","&lt;&gt;",$G$3)),0)
)
/IF($G$5="10aあたり",AD$8*10,1)),"")</f>
        <v/>
      </c>
      <c r="AE122" s="35" t="str">
        <f>IFERROR(IF(AE$7="","",
(
SUMIFS(IF($G$4="作業時間（hh:mm）",中間処理!$G:$G,中間処理!$I:$I),中間処理!$E:$E,AE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122,中間処理!$B:$B,"予定",中間処理!$C:$C,"&gt;="&amp;$G$1,中間処理!$C:$C,"&lt;="&amp;$G$2,中間処理!$D:$D,IF($G$3="すべての作業","&lt;&gt;",$G$3)),0)
)
/IF($G$5="10aあたり",AE$8*10,1)),"")</f>
        <v/>
      </c>
      <c r="AF122" s="35" t="str">
        <f>IFERROR(IF(AF$7="","",
(
SUMIFS(IF($G$4="作業時間（hh:mm）",中間処理!$G:$G,中間処理!$I:$I),中間処理!$E:$E,AF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122,中間処理!$B:$B,"予定",中間処理!$C:$C,"&gt;="&amp;$G$1,中間処理!$C:$C,"&lt;="&amp;$G$2,中間処理!$D:$D,IF($G$3="すべての作業","&lt;&gt;",$G$3)),0)
)
/IF($G$5="10aあたり",AF$8*10,1)),"")</f>
        <v/>
      </c>
      <c r="AG122" s="35" t="str">
        <f>IFERROR(IF(AG$7="","",
(
SUMIFS(IF($G$4="作業時間（hh:mm）",中間処理!$G:$G,中間処理!$I:$I),中間処理!$E:$E,AG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122,中間処理!$B:$B,"予定",中間処理!$C:$C,"&gt;="&amp;$G$1,中間処理!$C:$C,"&lt;="&amp;$G$2,中間処理!$D:$D,IF($G$3="すべての作業","&lt;&gt;",$G$3)),0)
)
/IF($G$5="10aあたり",AG$8*10,1)),"")</f>
        <v/>
      </c>
      <c r="AH122" s="35" t="str">
        <f>IFERROR(IF(AH$7="","",
(
SUMIFS(IF($G$4="作業時間（hh:mm）",中間処理!$G:$G,中間処理!$I:$I),中間処理!$E:$E,AH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122,中間処理!$B:$B,"予定",中間処理!$C:$C,"&gt;="&amp;$G$1,中間処理!$C:$C,"&lt;="&amp;$G$2,中間処理!$D:$D,IF($G$3="すべての作業","&lt;&gt;",$G$3)),0)
)
/IF($G$5="10aあたり",AH$8*10,1)),"")</f>
        <v/>
      </c>
      <c r="AI122" s="35" t="str">
        <f>IFERROR(IF(AI$7="","",
(
SUMIFS(IF($G$4="作業時間（hh:mm）",中間処理!$G:$G,中間処理!$I:$I),中間処理!$E:$E,AI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122,中間処理!$B:$B,"予定",中間処理!$C:$C,"&gt;="&amp;$G$1,中間処理!$C:$C,"&lt;="&amp;$G$2,中間処理!$D:$D,IF($G$3="すべての作業","&lt;&gt;",$G$3)),0)
)
/IF($G$5="10aあたり",AI$8*10,1)),"")</f>
        <v/>
      </c>
      <c r="AJ122" s="35" t="str">
        <f>IFERROR(IF(AJ$7="","",
(
SUMIFS(IF($G$4="作業時間（hh:mm）",中間処理!$G:$G,中間処理!$I:$I),中間処理!$E:$E,AJ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122,中間処理!$B:$B,"予定",中間処理!$C:$C,"&gt;="&amp;$G$1,中間処理!$C:$C,"&lt;="&amp;$G$2,中間処理!$D:$D,IF($G$3="すべての作業","&lt;&gt;",$G$3)),0)
)
/IF($G$5="10aあたり",AJ$8*10,1)),"")</f>
        <v/>
      </c>
      <c r="AK122" s="35" t="str">
        <f>IFERROR(IF(AK$7="","",
(
SUMIFS(IF($G$4="作業時間（hh:mm）",中間処理!$G:$G,中間処理!$I:$I),中間処理!$E:$E,AK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122,中間処理!$B:$B,"予定",中間処理!$C:$C,"&gt;="&amp;$G$1,中間処理!$C:$C,"&lt;="&amp;$G$2,中間処理!$D:$D,IF($G$3="すべての作業","&lt;&gt;",$G$3)),0)
)
/IF($G$5="10aあたり",AK$8*10,1)),"")</f>
        <v/>
      </c>
      <c r="AL122" s="35" t="str">
        <f>IFERROR(IF(AL$7="","",
(
SUMIFS(IF($G$4="作業時間（hh:mm）",中間処理!$G:$G,中間処理!$I:$I),中間処理!$E:$E,AL$7,中間処理!$F:$F,$F122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122,中間処理!$B:$B,"予定",中間処理!$C:$C,"&gt;="&amp;$G$1,中間処理!$C:$C,"&lt;="&amp;$G$2,中間処理!$D:$D,IF($G$3="すべての作業","&lt;&gt;",$G$3)),0)
)
/IF($G$5="10aあたり",AL$8*10,1)),"")</f>
        <v/>
      </c>
    </row>
    <row r="123" spans="7:38">
      <c r="G123" s="13"/>
      <c r="H123" s="22" t="str">
        <f>IF(G123="","",
IF(G$4="作業時間（hh:mm）",SUM(I123:AL123),
IF(
COUNTIFS(単価情報!C:C,F123,単価情報!B:B,"作業者",単価情報!K:K,"&gt;="&amp;G$1,単価情報!J:J,"&lt;="&amp;G$2)
+COUNTIFS(単価情報!C:C,F123,単価情報!B:B,"作業者",単価情報!K:K,"",単価情報!J:J,"&lt;="&amp;G$2)=0,
"単価設定なし",SUM(I123:AL123))))</f>
        <v/>
      </c>
      <c r="I123" s="34" t="str">
        <f>IFERROR(IF(I$7="","",
(
SUMIFS(IF($G$4="作業時間（hh:mm）",中間処理!$G:$G,中間処理!$I:$I),中間処理!$E:$E,I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123,中間処理!$B:$B,"予定",中間処理!$C:$C,"&gt;="&amp;$G$1,中間処理!$C:$C,"&lt;="&amp;$G$2,中間処理!$D:$D,IF($G$3="すべての作業","&lt;&gt;",$G$3)),0)
)
/IF($G$5="10aあたり",I$8*10,1)),"")</f>
        <v/>
      </c>
      <c r="J123" s="35" t="str">
        <f>IFERROR(IF(J$7="","",
(
SUMIFS(IF($G$4="作業時間（hh:mm）",中間処理!$G:$G,中間処理!$I:$I),中間処理!$E:$E,J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123,中間処理!$B:$B,"予定",中間処理!$C:$C,"&gt;="&amp;$G$1,中間処理!$C:$C,"&lt;="&amp;$G$2,中間処理!$D:$D,IF($G$3="すべての作業","&lt;&gt;",$G$3)),0)
)
/IF($G$5="10aあたり",J$8*10,1)),"")</f>
        <v/>
      </c>
      <c r="K123" s="35" t="str">
        <f>IFERROR(IF(K$7="","",
(
SUMIFS(IF($G$4="作業時間（hh:mm）",中間処理!$G:$G,中間処理!$I:$I),中間処理!$E:$E,K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123,中間処理!$B:$B,"予定",中間処理!$C:$C,"&gt;="&amp;$G$1,中間処理!$C:$C,"&lt;="&amp;$G$2,中間処理!$D:$D,IF($G$3="すべての作業","&lt;&gt;",$G$3)),0)
)
/IF($G$5="10aあたり",K$8*10,1)),"")</f>
        <v/>
      </c>
      <c r="L123" s="35" t="str">
        <f>IFERROR(IF(L$7="","",
(
SUMIFS(IF($G$4="作業時間（hh:mm）",中間処理!$G:$G,中間処理!$I:$I),中間処理!$E:$E,L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123,中間処理!$B:$B,"予定",中間処理!$C:$C,"&gt;="&amp;$G$1,中間処理!$C:$C,"&lt;="&amp;$G$2,中間処理!$D:$D,IF($G$3="すべての作業","&lt;&gt;",$G$3)),0)
)
/IF($G$5="10aあたり",L$8*10,1)),"")</f>
        <v/>
      </c>
      <c r="M123" s="35" t="str">
        <f>IFERROR(IF(M$7="","",
(
SUMIFS(IF($G$4="作業時間（hh:mm）",中間処理!$G:$G,中間処理!$I:$I),中間処理!$E:$E,M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123,中間処理!$B:$B,"予定",中間処理!$C:$C,"&gt;="&amp;$G$1,中間処理!$C:$C,"&lt;="&amp;$G$2,中間処理!$D:$D,IF($G$3="すべての作業","&lt;&gt;",$G$3)),0)
)
/IF($G$5="10aあたり",M$8*10,1)),"")</f>
        <v/>
      </c>
      <c r="N123" s="35" t="str">
        <f>IFERROR(IF(N$7="","",
(
SUMIFS(IF($G$4="作業時間（hh:mm）",中間処理!$G:$G,中間処理!$I:$I),中間処理!$E:$E,N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123,中間処理!$B:$B,"予定",中間処理!$C:$C,"&gt;="&amp;$G$1,中間処理!$C:$C,"&lt;="&amp;$G$2,中間処理!$D:$D,IF($G$3="すべての作業","&lt;&gt;",$G$3)),0)
)
/IF($G$5="10aあたり",N$8*10,1)),"")</f>
        <v/>
      </c>
      <c r="O123" s="35" t="str">
        <f>IFERROR(IF(O$7="","",
(
SUMIFS(IF($G$4="作業時間（hh:mm）",中間処理!$G:$G,中間処理!$I:$I),中間処理!$E:$E,O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123,中間処理!$B:$B,"予定",中間処理!$C:$C,"&gt;="&amp;$G$1,中間処理!$C:$C,"&lt;="&amp;$G$2,中間処理!$D:$D,IF($G$3="すべての作業","&lt;&gt;",$G$3)),0)
)
/IF($G$5="10aあたり",O$8*10,1)),"")</f>
        <v/>
      </c>
      <c r="P123" s="35" t="str">
        <f>IFERROR(IF(P$7="","",
(
SUMIFS(IF($G$4="作業時間（hh:mm）",中間処理!$G:$G,中間処理!$I:$I),中間処理!$E:$E,P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123,中間処理!$B:$B,"予定",中間処理!$C:$C,"&gt;="&amp;$G$1,中間処理!$C:$C,"&lt;="&amp;$G$2,中間処理!$D:$D,IF($G$3="すべての作業","&lt;&gt;",$G$3)),0)
)
/IF($G$5="10aあたり",P$8*10,1)),"")</f>
        <v/>
      </c>
      <c r="Q123" s="35" t="str">
        <f>IFERROR(IF(Q$7="","",
(
SUMIFS(IF($G$4="作業時間（hh:mm）",中間処理!$G:$G,中間処理!$I:$I),中間処理!$E:$E,Q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123,中間処理!$B:$B,"予定",中間処理!$C:$C,"&gt;="&amp;$G$1,中間処理!$C:$C,"&lt;="&amp;$G$2,中間処理!$D:$D,IF($G$3="すべての作業","&lt;&gt;",$G$3)),0)
)
/IF($G$5="10aあたり",Q$8*10,1)),"")</f>
        <v/>
      </c>
      <c r="R123" s="35" t="str">
        <f>IFERROR(IF(R$7="","",
(
SUMIFS(IF($G$4="作業時間（hh:mm）",中間処理!$G:$G,中間処理!$I:$I),中間処理!$E:$E,R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123,中間処理!$B:$B,"予定",中間処理!$C:$C,"&gt;="&amp;$G$1,中間処理!$C:$C,"&lt;="&amp;$G$2,中間処理!$D:$D,IF($G$3="すべての作業","&lt;&gt;",$G$3)),0)
)
/IF($G$5="10aあたり",R$8*10,1)),"")</f>
        <v/>
      </c>
      <c r="S123" s="35" t="str">
        <f>IFERROR(IF(S$7="","",
(
SUMIFS(IF($G$4="作業時間（hh:mm）",中間処理!$G:$G,中間処理!$I:$I),中間処理!$E:$E,S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123,中間処理!$B:$B,"予定",中間処理!$C:$C,"&gt;="&amp;$G$1,中間処理!$C:$C,"&lt;="&amp;$G$2,中間処理!$D:$D,IF($G$3="すべての作業","&lt;&gt;",$G$3)),0)
)
/IF($G$5="10aあたり",S$8*10,1)),"")</f>
        <v/>
      </c>
      <c r="T123" s="35" t="str">
        <f>IFERROR(IF(T$7="","",
(
SUMIFS(IF($G$4="作業時間（hh:mm）",中間処理!$G:$G,中間処理!$I:$I),中間処理!$E:$E,T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123,中間処理!$B:$B,"予定",中間処理!$C:$C,"&gt;="&amp;$G$1,中間処理!$C:$C,"&lt;="&amp;$G$2,中間処理!$D:$D,IF($G$3="すべての作業","&lt;&gt;",$G$3)),0)
)
/IF($G$5="10aあたり",T$8*10,1)),"")</f>
        <v/>
      </c>
      <c r="U123" s="35" t="str">
        <f>IFERROR(IF(U$7="","",
(
SUMIFS(IF($G$4="作業時間（hh:mm）",中間処理!$G:$G,中間処理!$I:$I),中間処理!$E:$E,U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123,中間処理!$B:$B,"予定",中間処理!$C:$C,"&gt;="&amp;$G$1,中間処理!$C:$C,"&lt;="&amp;$G$2,中間処理!$D:$D,IF($G$3="すべての作業","&lt;&gt;",$G$3)),0)
)
/IF($G$5="10aあたり",U$8*10,1)),"")</f>
        <v/>
      </c>
      <c r="V123" s="35" t="str">
        <f>IFERROR(IF(V$7="","",
(
SUMIFS(IF($G$4="作業時間（hh:mm）",中間処理!$G:$G,中間処理!$I:$I),中間処理!$E:$E,V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123,中間処理!$B:$B,"予定",中間処理!$C:$C,"&gt;="&amp;$G$1,中間処理!$C:$C,"&lt;="&amp;$G$2,中間処理!$D:$D,IF($G$3="すべての作業","&lt;&gt;",$G$3)),0)
)
/IF($G$5="10aあたり",V$8*10,1)),"")</f>
        <v/>
      </c>
      <c r="W123" s="35" t="str">
        <f>IFERROR(IF(W$7="","",
(
SUMIFS(IF($G$4="作業時間（hh:mm）",中間処理!$G:$G,中間処理!$I:$I),中間処理!$E:$E,W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123,中間処理!$B:$B,"予定",中間処理!$C:$C,"&gt;="&amp;$G$1,中間処理!$C:$C,"&lt;="&amp;$G$2,中間処理!$D:$D,IF($G$3="すべての作業","&lt;&gt;",$G$3)),0)
)
/IF($G$5="10aあたり",W$8*10,1)),"")</f>
        <v/>
      </c>
      <c r="X123" s="35" t="str">
        <f>IFERROR(IF(X$7="","",
(
SUMIFS(IF($G$4="作業時間（hh:mm）",中間処理!$G:$G,中間処理!$I:$I),中間処理!$E:$E,X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123,中間処理!$B:$B,"予定",中間処理!$C:$C,"&gt;="&amp;$G$1,中間処理!$C:$C,"&lt;="&amp;$G$2,中間処理!$D:$D,IF($G$3="すべての作業","&lt;&gt;",$G$3)),0)
)
/IF($G$5="10aあたり",X$8*10,1)),"")</f>
        <v/>
      </c>
      <c r="Y123" s="35" t="str">
        <f>IFERROR(IF(Y$7="","",
(
SUMIFS(IF($G$4="作業時間（hh:mm）",中間処理!$G:$G,中間処理!$I:$I),中間処理!$E:$E,Y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123,中間処理!$B:$B,"予定",中間処理!$C:$C,"&gt;="&amp;$G$1,中間処理!$C:$C,"&lt;="&amp;$G$2,中間処理!$D:$D,IF($G$3="すべての作業","&lt;&gt;",$G$3)),0)
)
/IF($G$5="10aあたり",Y$8*10,1)),"")</f>
        <v/>
      </c>
      <c r="Z123" s="35" t="str">
        <f>IFERROR(IF(Z$7="","",
(
SUMIFS(IF($G$4="作業時間（hh:mm）",中間処理!$G:$G,中間処理!$I:$I),中間処理!$E:$E,Z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123,中間処理!$B:$B,"予定",中間処理!$C:$C,"&gt;="&amp;$G$1,中間処理!$C:$C,"&lt;="&amp;$G$2,中間処理!$D:$D,IF($G$3="すべての作業","&lt;&gt;",$G$3)),0)
)
/IF($G$5="10aあたり",Z$8*10,1)),"")</f>
        <v/>
      </c>
      <c r="AA123" s="35" t="str">
        <f>IFERROR(IF(AA$7="","",
(
SUMIFS(IF($G$4="作業時間（hh:mm）",中間処理!$G:$G,中間処理!$I:$I),中間処理!$E:$E,AA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123,中間処理!$B:$B,"予定",中間処理!$C:$C,"&gt;="&amp;$G$1,中間処理!$C:$C,"&lt;="&amp;$G$2,中間処理!$D:$D,IF($G$3="すべての作業","&lt;&gt;",$G$3)),0)
)
/IF($G$5="10aあたり",AA$8*10,1)),"")</f>
        <v/>
      </c>
      <c r="AB123" s="35" t="str">
        <f>IFERROR(IF(AB$7="","",
(
SUMIFS(IF($G$4="作業時間（hh:mm）",中間処理!$G:$G,中間処理!$I:$I),中間処理!$E:$E,AB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123,中間処理!$B:$B,"予定",中間処理!$C:$C,"&gt;="&amp;$G$1,中間処理!$C:$C,"&lt;="&amp;$G$2,中間処理!$D:$D,IF($G$3="すべての作業","&lt;&gt;",$G$3)),0)
)
/IF($G$5="10aあたり",AB$8*10,1)),"")</f>
        <v/>
      </c>
      <c r="AC123" s="35" t="str">
        <f>IFERROR(IF(AC$7="","",
(
SUMIFS(IF($G$4="作業時間（hh:mm）",中間処理!$G:$G,中間処理!$I:$I),中間処理!$E:$E,AC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123,中間処理!$B:$B,"予定",中間処理!$C:$C,"&gt;="&amp;$G$1,中間処理!$C:$C,"&lt;="&amp;$G$2,中間処理!$D:$D,IF($G$3="すべての作業","&lt;&gt;",$G$3)),0)
)
/IF($G$5="10aあたり",AC$8*10,1)),"")</f>
        <v/>
      </c>
      <c r="AD123" s="35" t="str">
        <f>IFERROR(IF(AD$7="","",
(
SUMIFS(IF($G$4="作業時間（hh:mm）",中間処理!$G:$G,中間処理!$I:$I),中間処理!$E:$E,AD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123,中間処理!$B:$B,"予定",中間処理!$C:$C,"&gt;="&amp;$G$1,中間処理!$C:$C,"&lt;="&amp;$G$2,中間処理!$D:$D,IF($G$3="すべての作業","&lt;&gt;",$G$3)),0)
)
/IF($G$5="10aあたり",AD$8*10,1)),"")</f>
        <v/>
      </c>
      <c r="AE123" s="35" t="str">
        <f>IFERROR(IF(AE$7="","",
(
SUMIFS(IF($G$4="作業時間（hh:mm）",中間処理!$G:$G,中間処理!$I:$I),中間処理!$E:$E,AE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123,中間処理!$B:$B,"予定",中間処理!$C:$C,"&gt;="&amp;$G$1,中間処理!$C:$C,"&lt;="&amp;$G$2,中間処理!$D:$D,IF($G$3="すべての作業","&lt;&gt;",$G$3)),0)
)
/IF($G$5="10aあたり",AE$8*10,1)),"")</f>
        <v/>
      </c>
      <c r="AF123" s="35" t="str">
        <f>IFERROR(IF(AF$7="","",
(
SUMIFS(IF($G$4="作業時間（hh:mm）",中間処理!$G:$G,中間処理!$I:$I),中間処理!$E:$E,AF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123,中間処理!$B:$B,"予定",中間処理!$C:$C,"&gt;="&amp;$G$1,中間処理!$C:$C,"&lt;="&amp;$G$2,中間処理!$D:$D,IF($G$3="すべての作業","&lt;&gt;",$G$3)),0)
)
/IF($G$5="10aあたり",AF$8*10,1)),"")</f>
        <v/>
      </c>
      <c r="AG123" s="35" t="str">
        <f>IFERROR(IF(AG$7="","",
(
SUMIFS(IF($G$4="作業時間（hh:mm）",中間処理!$G:$G,中間処理!$I:$I),中間処理!$E:$E,AG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123,中間処理!$B:$B,"予定",中間処理!$C:$C,"&gt;="&amp;$G$1,中間処理!$C:$C,"&lt;="&amp;$G$2,中間処理!$D:$D,IF($G$3="すべての作業","&lt;&gt;",$G$3)),0)
)
/IF($G$5="10aあたり",AG$8*10,1)),"")</f>
        <v/>
      </c>
      <c r="AH123" s="35" t="str">
        <f>IFERROR(IF(AH$7="","",
(
SUMIFS(IF($G$4="作業時間（hh:mm）",中間処理!$G:$G,中間処理!$I:$I),中間処理!$E:$E,AH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123,中間処理!$B:$B,"予定",中間処理!$C:$C,"&gt;="&amp;$G$1,中間処理!$C:$C,"&lt;="&amp;$G$2,中間処理!$D:$D,IF($G$3="すべての作業","&lt;&gt;",$G$3)),0)
)
/IF($G$5="10aあたり",AH$8*10,1)),"")</f>
        <v/>
      </c>
      <c r="AI123" s="35" t="str">
        <f>IFERROR(IF(AI$7="","",
(
SUMIFS(IF($G$4="作業時間（hh:mm）",中間処理!$G:$G,中間処理!$I:$I),中間処理!$E:$E,AI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123,中間処理!$B:$B,"予定",中間処理!$C:$C,"&gt;="&amp;$G$1,中間処理!$C:$C,"&lt;="&amp;$G$2,中間処理!$D:$D,IF($G$3="すべての作業","&lt;&gt;",$G$3)),0)
)
/IF($G$5="10aあたり",AI$8*10,1)),"")</f>
        <v/>
      </c>
      <c r="AJ123" s="35" t="str">
        <f>IFERROR(IF(AJ$7="","",
(
SUMIFS(IF($G$4="作業時間（hh:mm）",中間処理!$G:$G,中間処理!$I:$I),中間処理!$E:$E,AJ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123,中間処理!$B:$B,"予定",中間処理!$C:$C,"&gt;="&amp;$G$1,中間処理!$C:$C,"&lt;="&amp;$G$2,中間処理!$D:$D,IF($G$3="すべての作業","&lt;&gt;",$G$3)),0)
)
/IF($G$5="10aあたり",AJ$8*10,1)),"")</f>
        <v/>
      </c>
      <c r="AK123" s="35" t="str">
        <f>IFERROR(IF(AK$7="","",
(
SUMIFS(IF($G$4="作業時間（hh:mm）",中間処理!$G:$G,中間処理!$I:$I),中間処理!$E:$E,AK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123,中間処理!$B:$B,"予定",中間処理!$C:$C,"&gt;="&amp;$G$1,中間処理!$C:$C,"&lt;="&amp;$G$2,中間処理!$D:$D,IF($G$3="すべての作業","&lt;&gt;",$G$3)),0)
)
/IF($G$5="10aあたり",AK$8*10,1)),"")</f>
        <v/>
      </c>
      <c r="AL123" s="35" t="str">
        <f>IFERROR(IF(AL$7="","",
(
SUMIFS(IF($G$4="作業時間（hh:mm）",中間処理!$G:$G,中間処理!$I:$I),中間処理!$E:$E,AL$7,中間処理!$F:$F,$F123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123,中間処理!$B:$B,"予定",中間処理!$C:$C,"&gt;="&amp;$G$1,中間処理!$C:$C,"&lt;="&amp;$G$2,中間処理!$D:$D,IF($G$3="すべての作業","&lt;&gt;",$G$3)),0)
)
/IF($G$5="10aあたり",AL$8*10,1)),"")</f>
        <v/>
      </c>
    </row>
    <row r="124" spans="7:38">
      <c r="G124" s="13"/>
      <c r="H124" s="22" t="str">
        <f>IF(G124="","",
IF(G$4="作業時間（hh:mm）",SUM(I124:AL124),
IF(
COUNTIFS(単価情報!C:C,F124,単価情報!B:B,"作業者",単価情報!K:K,"&gt;="&amp;G$1,単価情報!J:J,"&lt;="&amp;G$2)
+COUNTIFS(単価情報!C:C,F124,単価情報!B:B,"作業者",単価情報!K:K,"",単価情報!J:J,"&lt;="&amp;G$2)=0,
"単価設定なし",SUM(I124:AL124))))</f>
        <v/>
      </c>
      <c r="I124" s="34" t="str">
        <f>IFERROR(IF(I$7="","",
(
SUMIFS(IF($G$4="作業時間（hh:mm）",中間処理!$G:$G,中間処理!$I:$I),中間処理!$E:$E,I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124,中間処理!$B:$B,"予定",中間処理!$C:$C,"&gt;="&amp;$G$1,中間処理!$C:$C,"&lt;="&amp;$G$2,中間処理!$D:$D,IF($G$3="すべての作業","&lt;&gt;",$G$3)),0)
)
/IF($G$5="10aあたり",I$8*10,1)),"")</f>
        <v/>
      </c>
      <c r="J124" s="35" t="str">
        <f>IFERROR(IF(J$7="","",
(
SUMIFS(IF($G$4="作業時間（hh:mm）",中間処理!$G:$G,中間処理!$I:$I),中間処理!$E:$E,J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124,中間処理!$B:$B,"予定",中間処理!$C:$C,"&gt;="&amp;$G$1,中間処理!$C:$C,"&lt;="&amp;$G$2,中間処理!$D:$D,IF($G$3="すべての作業","&lt;&gt;",$G$3)),0)
)
/IF($G$5="10aあたり",J$8*10,1)),"")</f>
        <v/>
      </c>
      <c r="K124" s="35" t="str">
        <f>IFERROR(IF(K$7="","",
(
SUMIFS(IF($G$4="作業時間（hh:mm）",中間処理!$G:$G,中間処理!$I:$I),中間処理!$E:$E,K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124,中間処理!$B:$B,"予定",中間処理!$C:$C,"&gt;="&amp;$G$1,中間処理!$C:$C,"&lt;="&amp;$G$2,中間処理!$D:$D,IF($G$3="すべての作業","&lt;&gt;",$G$3)),0)
)
/IF($G$5="10aあたり",K$8*10,1)),"")</f>
        <v/>
      </c>
      <c r="L124" s="35" t="str">
        <f>IFERROR(IF(L$7="","",
(
SUMIFS(IF($G$4="作業時間（hh:mm）",中間処理!$G:$G,中間処理!$I:$I),中間処理!$E:$E,L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124,中間処理!$B:$B,"予定",中間処理!$C:$C,"&gt;="&amp;$G$1,中間処理!$C:$C,"&lt;="&amp;$G$2,中間処理!$D:$D,IF($G$3="すべての作業","&lt;&gt;",$G$3)),0)
)
/IF($G$5="10aあたり",L$8*10,1)),"")</f>
        <v/>
      </c>
      <c r="M124" s="35" t="str">
        <f>IFERROR(IF(M$7="","",
(
SUMIFS(IF($G$4="作業時間（hh:mm）",中間処理!$G:$G,中間処理!$I:$I),中間処理!$E:$E,M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124,中間処理!$B:$B,"予定",中間処理!$C:$C,"&gt;="&amp;$G$1,中間処理!$C:$C,"&lt;="&amp;$G$2,中間処理!$D:$D,IF($G$3="すべての作業","&lt;&gt;",$G$3)),0)
)
/IF($G$5="10aあたり",M$8*10,1)),"")</f>
        <v/>
      </c>
      <c r="N124" s="35" t="str">
        <f>IFERROR(IF(N$7="","",
(
SUMIFS(IF($G$4="作業時間（hh:mm）",中間処理!$G:$G,中間処理!$I:$I),中間処理!$E:$E,N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124,中間処理!$B:$B,"予定",中間処理!$C:$C,"&gt;="&amp;$G$1,中間処理!$C:$C,"&lt;="&amp;$G$2,中間処理!$D:$D,IF($G$3="すべての作業","&lt;&gt;",$G$3)),0)
)
/IF($G$5="10aあたり",N$8*10,1)),"")</f>
        <v/>
      </c>
      <c r="O124" s="35" t="str">
        <f>IFERROR(IF(O$7="","",
(
SUMIFS(IF($G$4="作業時間（hh:mm）",中間処理!$G:$G,中間処理!$I:$I),中間処理!$E:$E,O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124,中間処理!$B:$B,"予定",中間処理!$C:$C,"&gt;="&amp;$G$1,中間処理!$C:$C,"&lt;="&amp;$G$2,中間処理!$D:$D,IF($G$3="すべての作業","&lt;&gt;",$G$3)),0)
)
/IF($G$5="10aあたり",O$8*10,1)),"")</f>
        <v/>
      </c>
      <c r="P124" s="35" t="str">
        <f>IFERROR(IF(P$7="","",
(
SUMIFS(IF($G$4="作業時間（hh:mm）",中間処理!$G:$G,中間処理!$I:$I),中間処理!$E:$E,P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124,中間処理!$B:$B,"予定",中間処理!$C:$C,"&gt;="&amp;$G$1,中間処理!$C:$C,"&lt;="&amp;$G$2,中間処理!$D:$D,IF($G$3="すべての作業","&lt;&gt;",$G$3)),0)
)
/IF($G$5="10aあたり",P$8*10,1)),"")</f>
        <v/>
      </c>
      <c r="Q124" s="35" t="str">
        <f>IFERROR(IF(Q$7="","",
(
SUMIFS(IF($G$4="作業時間（hh:mm）",中間処理!$G:$G,中間処理!$I:$I),中間処理!$E:$E,Q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124,中間処理!$B:$B,"予定",中間処理!$C:$C,"&gt;="&amp;$G$1,中間処理!$C:$C,"&lt;="&amp;$G$2,中間処理!$D:$D,IF($G$3="すべての作業","&lt;&gt;",$G$3)),0)
)
/IF($G$5="10aあたり",Q$8*10,1)),"")</f>
        <v/>
      </c>
      <c r="R124" s="35" t="str">
        <f>IFERROR(IF(R$7="","",
(
SUMIFS(IF($G$4="作業時間（hh:mm）",中間処理!$G:$G,中間処理!$I:$I),中間処理!$E:$E,R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124,中間処理!$B:$B,"予定",中間処理!$C:$C,"&gt;="&amp;$G$1,中間処理!$C:$C,"&lt;="&amp;$G$2,中間処理!$D:$D,IF($G$3="すべての作業","&lt;&gt;",$G$3)),0)
)
/IF($G$5="10aあたり",R$8*10,1)),"")</f>
        <v/>
      </c>
      <c r="S124" s="35" t="str">
        <f>IFERROR(IF(S$7="","",
(
SUMIFS(IF($G$4="作業時間（hh:mm）",中間処理!$G:$G,中間処理!$I:$I),中間処理!$E:$E,S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124,中間処理!$B:$B,"予定",中間処理!$C:$C,"&gt;="&amp;$G$1,中間処理!$C:$C,"&lt;="&amp;$G$2,中間処理!$D:$D,IF($G$3="すべての作業","&lt;&gt;",$G$3)),0)
)
/IF($G$5="10aあたり",S$8*10,1)),"")</f>
        <v/>
      </c>
      <c r="T124" s="35" t="str">
        <f>IFERROR(IF(T$7="","",
(
SUMIFS(IF($G$4="作業時間（hh:mm）",中間処理!$G:$G,中間処理!$I:$I),中間処理!$E:$E,T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124,中間処理!$B:$B,"予定",中間処理!$C:$C,"&gt;="&amp;$G$1,中間処理!$C:$C,"&lt;="&amp;$G$2,中間処理!$D:$D,IF($G$3="すべての作業","&lt;&gt;",$G$3)),0)
)
/IF($G$5="10aあたり",T$8*10,1)),"")</f>
        <v/>
      </c>
      <c r="U124" s="35" t="str">
        <f>IFERROR(IF(U$7="","",
(
SUMIFS(IF($G$4="作業時間（hh:mm）",中間処理!$G:$G,中間処理!$I:$I),中間処理!$E:$E,U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124,中間処理!$B:$B,"予定",中間処理!$C:$C,"&gt;="&amp;$G$1,中間処理!$C:$C,"&lt;="&amp;$G$2,中間処理!$D:$D,IF($G$3="すべての作業","&lt;&gt;",$G$3)),0)
)
/IF($G$5="10aあたり",U$8*10,1)),"")</f>
        <v/>
      </c>
      <c r="V124" s="35" t="str">
        <f>IFERROR(IF(V$7="","",
(
SUMIFS(IF($G$4="作業時間（hh:mm）",中間処理!$G:$G,中間処理!$I:$I),中間処理!$E:$E,V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124,中間処理!$B:$B,"予定",中間処理!$C:$C,"&gt;="&amp;$G$1,中間処理!$C:$C,"&lt;="&amp;$G$2,中間処理!$D:$D,IF($G$3="すべての作業","&lt;&gt;",$G$3)),0)
)
/IF($G$5="10aあたり",V$8*10,1)),"")</f>
        <v/>
      </c>
      <c r="W124" s="35" t="str">
        <f>IFERROR(IF(W$7="","",
(
SUMIFS(IF($G$4="作業時間（hh:mm）",中間処理!$G:$G,中間処理!$I:$I),中間処理!$E:$E,W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124,中間処理!$B:$B,"予定",中間処理!$C:$C,"&gt;="&amp;$G$1,中間処理!$C:$C,"&lt;="&amp;$G$2,中間処理!$D:$D,IF($G$3="すべての作業","&lt;&gt;",$G$3)),0)
)
/IF($G$5="10aあたり",W$8*10,1)),"")</f>
        <v/>
      </c>
      <c r="X124" s="35" t="str">
        <f>IFERROR(IF(X$7="","",
(
SUMIFS(IF($G$4="作業時間（hh:mm）",中間処理!$G:$G,中間処理!$I:$I),中間処理!$E:$E,X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124,中間処理!$B:$B,"予定",中間処理!$C:$C,"&gt;="&amp;$G$1,中間処理!$C:$C,"&lt;="&amp;$G$2,中間処理!$D:$D,IF($G$3="すべての作業","&lt;&gt;",$G$3)),0)
)
/IF($G$5="10aあたり",X$8*10,1)),"")</f>
        <v/>
      </c>
      <c r="Y124" s="35" t="str">
        <f>IFERROR(IF(Y$7="","",
(
SUMIFS(IF($G$4="作業時間（hh:mm）",中間処理!$G:$G,中間処理!$I:$I),中間処理!$E:$E,Y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124,中間処理!$B:$B,"予定",中間処理!$C:$C,"&gt;="&amp;$G$1,中間処理!$C:$C,"&lt;="&amp;$G$2,中間処理!$D:$D,IF($G$3="すべての作業","&lt;&gt;",$G$3)),0)
)
/IF($G$5="10aあたり",Y$8*10,1)),"")</f>
        <v/>
      </c>
      <c r="Z124" s="35" t="str">
        <f>IFERROR(IF(Z$7="","",
(
SUMIFS(IF($G$4="作業時間（hh:mm）",中間処理!$G:$G,中間処理!$I:$I),中間処理!$E:$E,Z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124,中間処理!$B:$B,"予定",中間処理!$C:$C,"&gt;="&amp;$G$1,中間処理!$C:$C,"&lt;="&amp;$G$2,中間処理!$D:$D,IF($G$3="すべての作業","&lt;&gt;",$G$3)),0)
)
/IF($G$5="10aあたり",Z$8*10,1)),"")</f>
        <v/>
      </c>
      <c r="AA124" s="35" t="str">
        <f>IFERROR(IF(AA$7="","",
(
SUMIFS(IF($G$4="作業時間（hh:mm）",中間処理!$G:$G,中間処理!$I:$I),中間処理!$E:$E,AA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124,中間処理!$B:$B,"予定",中間処理!$C:$C,"&gt;="&amp;$G$1,中間処理!$C:$C,"&lt;="&amp;$G$2,中間処理!$D:$D,IF($G$3="すべての作業","&lt;&gt;",$G$3)),0)
)
/IF($G$5="10aあたり",AA$8*10,1)),"")</f>
        <v/>
      </c>
      <c r="AB124" s="35" t="str">
        <f>IFERROR(IF(AB$7="","",
(
SUMIFS(IF($G$4="作業時間（hh:mm）",中間処理!$G:$G,中間処理!$I:$I),中間処理!$E:$E,AB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124,中間処理!$B:$B,"予定",中間処理!$C:$C,"&gt;="&amp;$G$1,中間処理!$C:$C,"&lt;="&amp;$G$2,中間処理!$D:$D,IF($G$3="すべての作業","&lt;&gt;",$G$3)),0)
)
/IF($G$5="10aあたり",AB$8*10,1)),"")</f>
        <v/>
      </c>
      <c r="AC124" s="35" t="str">
        <f>IFERROR(IF(AC$7="","",
(
SUMIFS(IF($G$4="作業時間（hh:mm）",中間処理!$G:$G,中間処理!$I:$I),中間処理!$E:$E,AC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124,中間処理!$B:$B,"予定",中間処理!$C:$C,"&gt;="&amp;$G$1,中間処理!$C:$C,"&lt;="&amp;$G$2,中間処理!$D:$D,IF($G$3="すべての作業","&lt;&gt;",$G$3)),0)
)
/IF($G$5="10aあたり",AC$8*10,1)),"")</f>
        <v/>
      </c>
      <c r="AD124" s="35" t="str">
        <f>IFERROR(IF(AD$7="","",
(
SUMIFS(IF($G$4="作業時間（hh:mm）",中間処理!$G:$G,中間処理!$I:$I),中間処理!$E:$E,AD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124,中間処理!$B:$B,"予定",中間処理!$C:$C,"&gt;="&amp;$G$1,中間処理!$C:$C,"&lt;="&amp;$G$2,中間処理!$D:$D,IF($G$3="すべての作業","&lt;&gt;",$G$3)),0)
)
/IF($G$5="10aあたり",AD$8*10,1)),"")</f>
        <v/>
      </c>
      <c r="AE124" s="35" t="str">
        <f>IFERROR(IF(AE$7="","",
(
SUMIFS(IF($G$4="作業時間（hh:mm）",中間処理!$G:$G,中間処理!$I:$I),中間処理!$E:$E,AE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124,中間処理!$B:$B,"予定",中間処理!$C:$C,"&gt;="&amp;$G$1,中間処理!$C:$C,"&lt;="&amp;$G$2,中間処理!$D:$D,IF($G$3="すべての作業","&lt;&gt;",$G$3)),0)
)
/IF($G$5="10aあたり",AE$8*10,1)),"")</f>
        <v/>
      </c>
      <c r="AF124" s="35" t="str">
        <f>IFERROR(IF(AF$7="","",
(
SUMIFS(IF($G$4="作業時間（hh:mm）",中間処理!$G:$G,中間処理!$I:$I),中間処理!$E:$E,AF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124,中間処理!$B:$B,"予定",中間処理!$C:$C,"&gt;="&amp;$G$1,中間処理!$C:$C,"&lt;="&amp;$G$2,中間処理!$D:$D,IF($G$3="すべての作業","&lt;&gt;",$G$3)),0)
)
/IF($G$5="10aあたり",AF$8*10,1)),"")</f>
        <v/>
      </c>
      <c r="AG124" s="35" t="str">
        <f>IFERROR(IF(AG$7="","",
(
SUMIFS(IF($G$4="作業時間（hh:mm）",中間処理!$G:$G,中間処理!$I:$I),中間処理!$E:$E,AG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124,中間処理!$B:$B,"予定",中間処理!$C:$C,"&gt;="&amp;$G$1,中間処理!$C:$C,"&lt;="&amp;$G$2,中間処理!$D:$D,IF($G$3="すべての作業","&lt;&gt;",$G$3)),0)
)
/IF($G$5="10aあたり",AG$8*10,1)),"")</f>
        <v/>
      </c>
      <c r="AH124" s="35" t="str">
        <f>IFERROR(IF(AH$7="","",
(
SUMIFS(IF($G$4="作業時間（hh:mm）",中間処理!$G:$G,中間処理!$I:$I),中間処理!$E:$E,AH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124,中間処理!$B:$B,"予定",中間処理!$C:$C,"&gt;="&amp;$G$1,中間処理!$C:$C,"&lt;="&amp;$G$2,中間処理!$D:$D,IF($G$3="すべての作業","&lt;&gt;",$G$3)),0)
)
/IF($G$5="10aあたり",AH$8*10,1)),"")</f>
        <v/>
      </c>
      <c r="AI124" s="35" t="str">
        <f>IFERROR(IF(AI$7="","",
(
SUMIFS(IF($G$4="作業時間（hh:mm）",中間処理!$G:$G,中間処理!$I:$I),中間処理!$E:$E,AI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124,中間処理!$B:$B,"予定",中間処理!$C:$C,"&gt;="&amp;$G$1,中間処理!$C:$C,"&lt;="&amp;$G$2,中間処理!$D:$D,IF($G$3="すべての作業","&lt;&gt;",$G$3)),0)
)
/IF($G$5="10aあたり",AI$8*10,1)),"")</f>
        <v/>
      </c>
      <c r="AJ124" s="35" t="str">
        <f>IFERROR(IF(AJ$7="","",
(
SUMIFS(IF($G$4="作業時間（hh:mm）",中間処理!$G:$G,中間処理!$I:$I),中間処理!$E:$E,AJ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124,中間処理!$B:$B,"予定",中間処理!$C:$C,"&gt;="&amp;$G$1,中間処理!$C:$C,"&lt;="&amp;$G$2,中間処理!$D:$D,IF($G$3="すべての作業","&lt;&gt;",$G$3)),0)
)
/IF($G$5="10aあたり",AJ$8*10,1)),"")</f>
        <v/>
      </c>
      <c r="AK124" s="35" t="str">
        <f>IFERROR(IF(AK$7="","",
(
SUMIFS(IF($G$4="作業時間（hh:mm）",中間処理!$G:$G,中間処理!$I:$I),中間処理!$E:$E,AK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124,中間処理!$B:$B,"予定",中間処理!$C:$C,"&gt;="&amp;$G$1,中間処理!$C:$C,"&lt;="&amp;$G$2,中間処理!$D:$D,IF($G$3="すべての作業","&lt;&gt;",$G$3)),0)
)
/IF($G$5="10aあたり",AK$8*10,1)),"")</f>
        <v/>
      </c>
      <c r="AL124" s="35" t="str">
        <f>IFERROR(IF(AL$7="","",
(
SUMIFS(IF($G$4="作業時間（hh:mm）",中間処理!$G:$G,中間処理!$I:$I),中間処理!$E:$E,AL$7,中間処理!$F:$F,$F124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124,中間処理!$B:$B,"予定",中間処理!$C:$C,"&gt;="&amp;$G$1,中間処理!$C:$C,"&lt;="&amp;$G$2,中間処理!$D:$D,IF($G$3="すべての作業","&lt;&gt;",$G$3)),0)
)
/IF($G$5="10aあたり",AL$8*10,1)),"")</f>
        <v/>
      </c>
    </row>
    <row r="125" spans="7:38">
      <c r="G125" s="13"/>
      <c r="H125" s="22" t="str">
        <f>IF(G125="","",
IF(G$4="作業時間（hh:mm）",SUM(I125:AL125),
IF(
COUNTIFS(単価情報!C:C,F125,単価情報!B:B,"作業者",単価情報!K:K,"&gt;="&amp;G$1,単価情報!J:J,"&lt;="&amp;G$2)
+COUNTIFS(単価情報!C:C,F125,単価情報!B:B,"作業者",単価情報!K:K,"",単価情報!J:J,"&lt;="&amp;G$2)=0,
"単価設定なし",SUM(I125:AL125))))</f>
        <v/>
      </c>
      <c r="I125" s="34" t="str">
        <f>IFERROR(IF(I$7="","",
(
SUMIFS(IF($G$4="作業時間（hh:mm）",中間処理!$G:$G,中間処理!$I:$I),中間処理!$E:$E,I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125,中間処理!$B:$B,"予定",中間処理!$C:$C,"&gt;="&amp;$G$1,中間処理!$C:$C,"&lt;="&amp;$G$2,中間処理!$D:$D,IF($G$3="すべての作業","&lt;&gt;",$G$3)),0)
)
/IF($G$5="10aあたり",I$8*10,1)),"")</f>
        <v/>
      </c>
      <c r="J125" s="35" t="str">
        <f>IFERROR(IF(J$7="","",
(
SUMIFS(IF($G$4="作業時間（hh:mm）",中間処理!$G:$G,中間処理!$I:$I),中間処理!$E:$E,J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125,中間処理!$B:$B,"予定",中間処理!$C:$C,"&gt;="&amp;$G$1,中間処理!$C:$C,"&lt;="&amp;$G$2,中間処理!$D:$D,IF($G$3="すべての作業","&lt;&gt;",$G$3)),0)
)
/IF($G$5="10aあたり",J$8*10,1)),"")</f>
        <v/>
      </c>
      <c r="K125" s="35" t="str">
        <f>IFERROR(IF(K$7="","",
(
SUMIFS(IF($G$4="作業時間（hh:mm）",中間処理!$G:$G,中間処理!$I:$I),中間処理!$E:$E,K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125,中間処理!$B:$B,"予定",中間処理!$C:$C,"&gt;="&amp;$G$1,中間処理!$C:$C,"&lt;="&amp;$G$2,中間処理!$D:$D,IF($G$3="すべての作業","&lt;&gt;",$G$3)),0)
)
/IF($G$5="10aあたり",K$8*10,1)),"")</f>
        <v/>
      </c>
      <c r="L125" s="35" t="str">
        <f>IFERROR(IF(L$7="","",
(
SUMIFS(IF($G$4="作業時間（hh:mm）",中間処理!$G:$G,中間処理!$I:$I),中間処理!$E:$E,L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125,中間処理!$B:$B,"予定",中間処理!$C:$C,"&gt;="&amp;$G$1,中間処理!$C:$C,"&lt;="&amp;$G$2,中間処理!$D:$D,IF($G$3="すべての作業","&lt;&gt;",$G$3)),0)
)
/IF($G$5="10aあたり",L$8*10,1)),"")</f>
        <v/>
      </c>
      <c r="M125" s="35" t="str">
        <f>IFERROR(IF(M$7="","",
(
SUMIFS(IF($G$4="作業時間（hh:mm）",中間処理!$G:$G,中間処理!$I:$I),中間処理!$E:$E,M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125,中間処理!$B:$B,"予定",中間処理!$C:$C,"&gt;="&amp;$G$1,中間処理!$C:$C,"&lt;="&amp;$G$2,中間処理!$D:$D,IF($G$3="すべての作業","&lt;&gt;",$G$3)),0)
)
/IF($G$5="10aあたり",M$8*10,1)),"")</f>
        <v/>
      </c>
      <c r="N125" s="35" t="str">
        <f>IFERROR(IF(N$7="","",
(
SUMIFS(IF($G$4="作業時間（hh:mm）",中間処理!$G:$G,中間処理!$I:$I),中間処理!$E:$E,N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125,中間処理!$B:$B,"予定",中間処理!$C:$C,"&gt;="&amp;$G$1,中間処理!$C:$C,"&lt;="&amp;$G$2,中間処理!$D:$D,IF($G$3="すべての作業","&lt;&gt;",$G$3)),0)
)
/IF($G$5="10aあたり",N$8*10,1)),"")</f>
        <v/>
      </c>
      <c r="O125" s="35" t="str">
        <f>IFERROR(IF(O$7="","",
(
SUMIFS(IF($G$4="作業時間（hh:mm）",中間処理!$G:$G,中間処理!$I:$I),中間処理!$E:$E,O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125,中間処理!$B:$B,"予定",中間処理!$C:$C,"&gt;="&amp;$G$1,中間処理!$C:$C,"&lt;="&amp;$G$2,中間処理!$D:$D,IF($G$3="すべての作業","&lt;&gt;",$G$3)),0)
)
/IF($G$5="10aあたり",O$8*10,1)),"")</f>
        <v/>
      </c>
      <c r="P125" s="35" t="str">
        <f>IFERROR(IF(P$7="","",
(
SUMIFS(IF($G$4="作業時間（hh:mm）",中間処理!$G:$G,中間処理!$I:$I),中間処理!$E:$E,P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125,中間処理!$B:$B,"予定",中間処理!$C:$C,"&gt;="&amp;$G$1,中間処理!$C:$C,"&lt;="&amp;$G$2,中間処理!$D:$D,IF($G$3="すべての作業","&lt;&gt;",$G$3)),0)
)
/IF($G$5="10aあたり",P$8*10,1)),"")</f>
        <v/>
      </c>
      <c r="Q125" s="35" t="str">
        <f>IFERROR(IF(Q$7="","",
(
SUMIFS(IF($G$4="作業時間（hh:mm）",中間処理!$G:$G,中間処理!$I:$I),中間処理!$E:$E,Q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125,中間処理!$B:$B,"予定",中間処理!$C:$C,"&gt;="&amp;$G$1,中間処理!$C:$C,"&lt;="&amp;$G$2,中間処理!$D:$D,IF($G$3="すべての作業","&lt;&gt;",$G$3)),0)
)
/IF($G$5="10aあたり",Q$8*10,1)),"")</f>
        <v/>
      </c>
      <c r="R125" s="35" t="str">
        <f>IFERROR(IF(R$7="","",
(
SUMIFS(IF($G$4="作業時間（hh:mm）",中間処理!$G:$G,中間処理!$I:$I),中間処理!$E:$E,R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125,中間処理!$B:$B,"予定",中間処理!$C:$C,"&gt;="&amp;$G$1,中間処理!$C:$C,"&lt;="&amp;$G$2,中間処理!$D:$D,IF($G$3="すべての作業","&lt;&gt;",$G$3)),0)
)
/IF($G$5="10aあたり",R$8*10,1)),"")</f>
        <v/>
      </c>
      <c r="S125" s="35" t="str">
        <f>IFERROR(IF(S$7="","",
(
SUMIFS(IF($G$4="作業時間（hh:mm）",中間処理!$G:$G,中間処理!$I:$I),中間処理!$E:$E,S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125,中間処理!$B:$B,"予定",中間処理!$C:$C,"&gt;="&amp;$G$1,中間処理!$C:$C,"&lt;="&amp;$G$2,中間処理!$D:$D,IF($G$3="すべての作業","&lt;&gt;",$G$3)),0)
)
/IF($G$5="10aあたり",S$8*10,1)),"")</f>
        <v/>
      </c>
      <c r="T125" s="35" t="str">
        <f>IFERROR(IF(T$7="","",
(
SUMIFS(IF($G$4="作業時間（hh:mm）",中間処理!$G:$G,中間処理!$I:$I),中間処理!$E:$E,T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125,中間処理!$B:$B,"予定",中間処理!$C:$C,"&gt;="&amp;$G$1,中間処理!$C:$C,"&lt;="&amp;$G$2,中間処理!$D:$D,IF($G$3="すべての作業","&lt;&gt;",$G$3)),0)
)
/IF($G$5="10aあたり",T$8*10,1)),"")</f>
        <v/>
      </c>
      <c r="U125" s="35" t="str">
        <f>IFERROR(IF(U$7="","",
(
SUMIFS(IF($G$4="作業時間（hh:mm）",中間処理!$G:$G,中間処理!$I:$I),中間処理!$E:$E,U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125,中間処理!$B:$B,"予定",中間処理!$C:$C,"&gt;="&amp;$G$1,中間処理!$C:$C,"&lt;="&amp;$G$2,中間処理!$D:$D,IF($G$3="すべての作業","&lt;&gt;",$G$3)),0)
)
/IF($G$5="10aあたり",U$8*10,1)),"")</f>
        <v/>
      </c>
      <c r="V125" s="35" t="str">
        <f>IFERROR(IF(V$7="","",
(
SUMIFS(IF($G$4="作業時間（hh:mm）",中間処理!$G:$G,中間処理!$I:$I),中間処理!$E:$E,V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125,中間処理!$B:$B,"予定",中間処理!$C:$C,"&gt;="&amp;$G$1,中間処理!$C:$C,"&lt;="&amp;$G$2,中間処理!$D:$D,IF($G$3="すべての作業","&lt;&gt;",$G$3)),0)
)
/IF($G$5="10aあたり",V$8*10,1)),"")</f>
        <v/>
      </c>
      <c r="W125" s="35" t="str">
        <f>IFERROR(IF(W$7="","",
(
SUMIFS(IF($G$4="作業時間（hh:mm）",中間処理!$G:$G,中間処理!$I:$I),中間処理!$E:$E,W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125,中間処理!$B:$B,"予定",中間処理!$C:$C,"&gt;="&amp;$G$1,中間処理!$C:$C,"&lt;="&amp;$G$2,中間処理!$D:$D,IF($G$3="すべての作業","&lt;&gt;",$G$3)),0)
)
/IF($G$5="10aあたり",W$8*10,1)),"")</f>
        <v/>
      </c>
      <c r="X125" s="35" t="str">
        <f>IFERROR(IF(X$7="","",
(
SUMIFS(IF($G$4="作業時間（hh:mm）",中間処理!$G:$G,中間処理!$I:$I),中間処理!$E:$E,X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125,中間処理!$B:$B,"予定",中間処理!$C:$C,"&gt;="&amp;$G$1,中間処理!$C:$C,"&lt;="&amp;$G$2,中間処理!$D:$D,IF($G$3="すべての作業","&lt;&gt;",$G$3)),0)
)
/IF($G$5="10aあたり",X$8*10,1)),"")</f>
        <v/>
      </c>
      <c r="Y125" s="35" t="str">
        <f>IFERROR(IF(Y$7="","",
(
SUMIFS(IF($G$4="作業時間（hh:mm）",中間処理!$G:$G,中間処理!$I:$I),中間処理!$E:$E,Y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125,中間処理!$B:$B,"予定",中間処理!$C:$C,"&gt;="&amp;$G$1,中間処理!$C:$C,"&lt;="&amp;$G$2,中間処理!$D:$D,IF($G$3="すべての作業","&lt;&gt;",$G$3)),0)
)
/IF($G$5="10aあたり",Y$8*10,1)),"")</f>
        <v/>
      </c>
      <c r="Z125" s="35" t="str">
        <f>IFERROR(IF(Z$7="","",
(
SUMIFS(IF($G$4="作業時間（hh:mm）",中間処理!$G:$G,中間処理!$I:$I),中間処理!$E:$E,Z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125,中間処理!$B:$B,"予定",中間処理!$C:$C,"&gt;="&amp;$G$1,中間処理!$C:$C,"&lt;="&amp;$G$2,中間処理!$D:$D,IF($G$3="すべての作業","&lt;&gt;",$G$3)),0)
)
/IF($G$5="10aあたり",Z$8*10,1)),"")</f>
        <v/>
      </c>
      <c r="AA125" s="35" t="str">
        <f>IFERROR(IF(AA$7="","",
(
SUMIFS(IF($G$4="作業時間（hh:mm）",中間処理!$G:$G,中間処理!$I:$I),中間処理!$E:$E,AA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125,中間処理!$B:$B,"予定",中間処理!$C:$C,"&gt;="&amp;$G$1,中間処理!$C:$C,"&lt;="&amp;$G$2,中間処理!$D:$D,IF($G$3="すべての作業","&lt;&gt;",$G$3)),0)
)
/IF($G$5="10aあたり",AA$8*10,1)),"")</f>
        <v/>
      </c>
      <c r="AB125" s="35" t="str">
        <f>IFERROR(IF(AB$7="","",
(
SUMIFS(IF($G$4="作業時間（hh:mm）",中間処理!$G:$G,中間処理!$I:$I),中間処理!$E:$E,AB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125,中間処理!$B:$B,"予定",中間処理!$C:$C,"&gt;="&amp;$G$1,中間処理!$C:$C,"&lt;="&amp;$G$2,中間処理!$D:$D,IF($G$3="すべての作業","&lt;&gt;",$G$3)),0)
)
/IF($G$5="10aあたり",AB$8*10,1)),"")</f>
        <v/>
      </c>
      <c r="AC125" s="35" t="str">
        <f>IFERROR(IF(AC$7="","",
(
SUMIFS(IF($G$4="作業時間（hh:mm）",中間処理!$G:$G,中間処理!$I:$I),中間処理!$E:$E,AC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125,中間処理!$B:$B,"予定",中間処理!$C:$C,"&gt;="&amp;$G$1,中間処理!$C:$C,"&lt;="&amp;$G$2,中間処理!$D:$D,IF($G$3="すべての作業","&lt;&gt;",$G$3)),0)
)
/IF($G$5="10aあたり",AC$8*10,1)),"")</f>
        <v/>
      </c>
      <c r="AD125" s="35" t="str">
        <f>IFERROR(IF(AD$7="","",
(
SUMIFS(IF($G$4="作業時間（hh:mm）",中間処理!$G:$G,中間処理!$I:$I),中間処理!$E:$E,AD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125,中間処理!$B:$B,"予定",中間処理!$C:$C,"&gt;="&amp;$G$1,中間処理!$C:$C,"&lt;="&amp;$G$2,中間処理!$D:$D,IF($G$3="すべての作業","&lt;&gt;",$G$3)),0)
)
/IF($G$5="10aあたり",AD$8*10,1)),"")</f>
        <v/>
      </c>
      <c r="AE125" s="35" t="str">
        <f>IFERROR(IF(AE$7="","",
(
SUMIFS(IF($G$4="作業時間（hh:mm）",中間処理!$G:$G,中間処理!$I:$I),中間処理!$E:$E,AE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125,中間処理!$B:$B,"予定",中間処理!$C:$C,"&gt;="&amp;$G$1,中間処理!$C:$C,"&lt;="&amp;$G$2,中間処理!$D:$D,IF($G$3="すべての作業","&lt;&gt;",$G$3)),0)
)
/IF($G$5="10aあたり",AE$8*10,1)),"")</f>
        <v/>
      </c>
      <c r="AF125" s="35" t="str">
        <f>IFERROR(IF(AF$7="","",
(
SUMIFS(IF($G$4="作業時間（hh:mm）",中間処理!$G:$G,中間処理!$I:$I),中間処理!$E:$E,AF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125,中間処理!$B:$B,"予定",中間処理!$C:$C,"&gt;="&amp;$G$1,中間処理!$C:$C,"&lt;="&amp;$G$2,中間処理!$D:$D,IF($G$3="すべての作業","&lt;&gt;",$G$3)),0)
)
/IF($G$5="10aあたり",AF$8*10,1)),"")</f>
        <v/>
      </c>
      <c r="AG125" s="35" t="str">
        <f>IFERROR(IF(AG$7="","",
(
SUMIFS(IF($G$4="作業時間（hh:mm）",中間処理!$G:$G,中間処理!$I:$I),中間処理!$E:$E,AG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125,中間処理!$B:$B,"予定",中間処理!$C:$C,"&gt;="&amp;$G$1,中間処理!$C:$C,"&lt;="&amp;$G$2,中間処理!$D:$D,IF($G$3="すべての作業","&lt;&gt;",$G$3)),0)
)
/IF($G$5="10aあたり",AG$8*10,1)),"")</f>
        <v/>
      </c>
      <c r="AH125" s="35" t="str">
        <f>IFERROR(IF(AH$7="","",
(
SUMIFS(IF($G$4="作業時間（hh:mm）",中間処理!$G:$G,中間処理!$I:$I),中間処理!$E:$E,AH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125,中間処理!$B:$B,"予定",中間処理!$C:$C,"&gt;="&amp;$G$1,中間処理!$C:$C,"&lt;="&amp;$G$2,中間処理!$D:$D,IF($G$3="すべての作業","&lt;&gt;",$G$3)),0)
)
/IF($G$5="10aあたり",AH$8*10,1)),"")</f>
        <v/>
      </c>
      <c r="AI125" s="35" t="str">
        <f>IFERROR(IF(AI$7="","",
(
SUMIFS(IF($G$4="作業時間（hh:mm）",中間処理!$G:$G,中間処理!$I:$I),中間処理!$E:$E,AI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125,中間処理!$B:$B,"予定",中間処理!$C:$C,"&gt;="&amp;$G$1,中間処理!$C:$C,"&lt;="&amp;$G$2,中間処理!$D:$D,IF($G$3="すべての作業","&lt;&gt;",$G$3)),0)
)
/IF($G$5="10aあたり",AI$8*10,1)),"")</f>
        <v/>
      </c>
      <c r="AJ125" s="35" t="str">
        <f>IFERROR(IF(AJ$7="","",
(
SUMIFS(IF($G$4="作業時間（hh:mm）",中間処理!$G:$G,中間処理!$I:$I),中間処理!$E:$E,AJ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125,中間処理!$B:$B,"予定",中間処理!$C:$C,"&gt;="&amp;$G$1,中間処理!$C:$C,"&lt;="&amp;$G$2,中間処理!$D:$D,IF($G$3="すべての作業","&lt;&gt;",$G$3)),0)
)
/IF($G$5="10aあたり",AJ$8*10,1)),"")</f>
        <v/>
      </c>
      <c r="AK125" s="35" t="str">
        <f>IFERROR(IF(AK$7="","",
(
SUMIFS(IF($G$4="作業時間（hh:mm）",中間処理!$G:$G,中間処理!$I:$I),中間処理!$E:$E,AK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125,中間処理!$B:$B,"予定",中間処理!$C:$C,"&gt;="&amp;$G$1,中間処理!$C:$C,"&lt;="&amp;$G$2,中間処理!$D:$D,IF($G$3="すべての作業","&lt;&gt;",$G$3)),0)
)
/IF($G$5="10aあたり",AK$8*10,1)),"")</f>
        <v/>
      </c>
      <c r="AL125" s="35" t="str">
        <f>IFERROR(IF(AL$7="","",
(
SUMIFS(IF($G$4="作業時間（hh:mm）",中間処理!$G:$G,中間処理!$I:$I),中間処理!$E:$E,AL$7,中間処理!$F:$F,$F125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125,中間処理!$B:$B,"予定",中間処理!$C:$C,"&gt;="&amp;$G$1,中間処理!$C:$C,"&lt;="&amp;$G$2,中間処理!$D:$D,IF($G$3="すべての作業","&lt;&gt;",$G$3)),0)
)
/IF($G$5="10aあたり",AL$8*10,1)),"")</f>
        <v/>
      </c>
    </row>
    <row r="126" spans="7:38">
      <c r="G126" s="13"/>
      <c r="H126" s="22" t="str">
        <f>IF(G126="","",
IF(G$4="作業時間（hh:mm）",SUM(I126:AL126),
IF(
COUNTIFS(単価情報!C:C,F126,単価情報!B:B,"作業者",単価情報!K:K,"&gt;="&amp;G$1,単価情報!J:J,"&lt;="&amp;G$2)
+COUNTIFS(単価情報!C:C,F126,単価情報!B:B,"作業者",単価情報!K:K,"",単価情報!J:J,"&lt;="&amp;G$2)=0,
"単価設定なし",SUM(I126:AL126))))</f>
        <v/>
      </c>
      <c r="I126" s="34" t="str">
        <f>IFERROR(IF(I$7="","",
(
SUMIFS(IF($G$4="作業時間（hh:mm）",中間処理!$G:$G,中間処理!$I:$I),中間処理!$E:$E,I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126,中間処理!$B:$B,"予定",中間処理!$C:$C,"&gt;="&amp;$G$1,中間処理!$C:$C,"&lt;="&amp;$G$2,中間処理!$D:$D,IF($G$3="すべての作業","&lt;&gt;",$G$3)),0)
)
/IF($G$5="10aあたり",I$8*10,1)),"")</f>
        <v/>
      </c>
      <c r="J126" s="35" t="str">
        <f>IFERROR(IF(J$7="","",
(
SUMIFS(IF($G$4="作業時間（hh:mm）",中間処理!$G:$G,中間処理!$I:$I),中間処理!$E:$E,J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126,中間処理!$B:$B,"予定",中間処理!$C:$C,"&gt;="&amp;$G$1,中間処理!$C:$C,"&lt;="&amp;$G$2,中間処理!$D:$D,IF($G$3="すべての作業","&lt;&gt;",$G$3)),0)
)
/IF($G$5="10aあたり",J$8*10,1)),"")</f>
        <v/>
      </c>
      <c r="K126" s="35" t="str">
        <f>IFERROR(IF(K$7="","",
(
SUMIFS(IF($G$4="作業時間（hh:mm）",中間処理!$G:$G,中間処理!$I:$I),中間処理!$E:$E,K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126,中間処理!$B:$B,"予定",中間処理!$C:$C,"&gt;="&amp;$G$1,中間処理!$C:$C,"&lt;="&amp;$G$2,中間処理!$D:$D,IF($G$3="すべての作業","&lt;&gt;",$G$3)),0)
)
/IF($G$5="10aあたり",K$8*10,1)),"")</f>
        <v/>
      </c>
      <c r="L126" s="35" t="str">
        <f>IFERROR(IF(L$7="","",
(
SUMIFS(IF($G$4="作業時間（hh:mm）",中間処理!$G:$G,中間処理!$I:$I),中間処理!$E:$E,L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126,中間処理!$B:$B,"予定",中間処理!$C:$C,"&gt;="&amp;$G$1,中間処理!$C:$C,"&lt;="&amp;$G$2,中間処理!$D:$D,IF($G$3="すべての作業","&lt;&gt;",$G$3)),0)
)
/IF($G$5="10aあたり",L$8*10,1)),"")</f>
        <v/>
      </c>
      <c r="M126" s="35" t="str">
        <f>IFERROR(IF(M$7="","",
(
SUMIFS(IF($G$4="作業時間（hh:mm）",中間処理!$G:$G,中間処理!$I:$I),中間処理!$E:$E,M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126,中間処理!$B:$B,"予定",中間処理!$C:$C,"&gt;="&amp;$G$1,中間処理!$C:$C,"&lt;="&amp;$G$2,中間処理!$D:$D,IF($G$3="すべての作業","&lt;&gt;",$G$3)),0)
)
/IF($G$5="10aあたり",M$8*10,1)),"")</f>
        <v/>
      </c>
      <c r="N126" s="35" t="str">
        <f>IFERROR(IF(N$7="","",
(
SUMIFS(IF($G$4="作業時間（hh:mm）",中間処理!$G:$G,中間処理!$I:$I),中間処理!$E:$E,N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126,中間処理!$B:$B,"予定",中間処理!$C:$C,"&gt;="&amp;$G$1,中間処理!$C:$C,"&lt;="&amp;$G$2,中間処理!$D:$D,IF($G$3="すべての作業","&lt;&gt;",$G$3)),0)
)
/IF($G$5="10aあたり",N$8*10,1)),"")</f>
        <v/>
      </c>
      <c r="O126" s="35" t="str">
        <f>IFERROR(IF(O$7="","",
(
SUMIFS(IF($G$4="作業時間（hh:mm）",中間処理!$G:$G,中間処理!$I:$I),中間処理!$E:$E,O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126,中間処理!$B:$B,"予定",中間処理!$C:$C,"&gt;="&amp;$G$1,中間処理!$C:$C,"&lt;="&amp;$G$2,中間処理!$D:$D,IF($G$3="すべての作業","&lt;&gt;",$G$3)),0)
)
/IF($G$5="10aあたり",O$8*10,1)),"")</f>
        <v/>
      </c>
      <c r="P126" s="35" t="str">
        <f>IFERROR(IF(P$7="","",
(
SUMIFS(IF($G$4="作業時間（hh:mm）",中間処理!$G:$G,中間処理!$I:$I),中間処理!$E:$E,P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126,中間処理!$B:$B,"予定",中間処理!$C:$C,"&gt;="&amp;$G$1,中間処理!$C:$C,"&lt;="&amp;$G$2,中間処理!$D:$D,IF($G$3="すべての作業","&lt;&gt;",$G$3)),0)
)
/IF($G$5="10aあたり",P$8*10,1)),"")</f>
        <v/>
      </c>
      <c r="Q126" s="35" t="str">
        <f>IFERROR(IF(Q$7="","",
(
SUMIFS(IF($G$4="作業時間（hh:mm）",中間処理!$G:$G,中間処理!$I:$I),中間処理!$E:$E,Q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126,中間処理!$B:$B,"予定",中間処理!$C:$C,"&gt;="&amp;$G$1,中間処理!$C:$C,"&lt;="&amp;$G$2,中間処理!$D:$D,IF($G$3="すべての作業","&lt;&gt;",$G$3)),0)
)
/IF($G$5="10aあたり",Q$8*10,1)),"")</f>
        <v/>
      </c>
      <c r="R126" s="35" t="str">
        <f>IFERROR(IF(R$7="","",
(
SUMIFS(IF($G$4="作業時間（hh:mm）",中間処理!$G:$G,中間処理!$I:$I),中間処理!$E:$E,R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126,中間処理!$B:$B,"予定",中間処理!$C:$C,"&gt;="&amp;$G$1,中間処理!$C:$C,"&lt;="&amp;$G$2,中間処理!$D:$D,IF($G$3="すべての作業","&lt;&gt;",$G$3)),0)
)
/IF($G$5="10aあたり",R$8*10,1)),"")</f>
        <v/>
      </c>
      <c r="S126" s="35" t="str">
        <f>IFERROR(IF(S$7="","",
(
SUMIFS(IF($G$4="作業時間（hh:mm）",中間処理!$G:$G,中間処理!$I:$I),中間処理!$E:$E,S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126,中間処理!$B:$B,"予定",中間処理!$C:$C,"&gt;="&amp;$G$1,中間処理!$C:$C,"&lt;="&amp;$G$2,中間処理!$D:$D,IF($G$3="すべての作業","&lt;&gt;",$G$3)),0)
)
/IF($G$5="10aあたり",S$8*10,1)),"")</f>
        <v/>
      </c>
      <c r="T126" s="35" t="str">
        <f>IFERROR(IF(T$7="","",
(
SUMIFS(IF($G$4="作業時間（hh:mm）",中間処理!$G:$G,中間処理!$I:$I),中間処理!$E:$E,T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126,中間処理!$B:$B,"予定",中間処理!$C:$C,"&gt;="&amp;$G$1,中間処理!$C:$C,"&lt;="&amp;$G$2,中間処理!$D:$D,IF($G$3="すべての作業","&lt;&gt;",$G$3)),0)
)
/IF($G$5="10aあたり",T$8*10,1)),"")</f>
        <v/>
      </c>
      <c r="U126" s="35" t="str">
        <f>IFERROR(IF(U$7="","",
(
SUMIFS(IF($G$4="作業時間（hh:mm）",中間処理!$G:$G,中間処理!$I:$I),中間処理!$E:$E,U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126,中間処理!$B:$B,"予定",中間処理!$C:$C,"&gt;="&amp;$G$1,中間処理!$C:$C,"&lt;="&amp;$G$2,中間処理!$D:$D,IF($G$3="すべての作業","&lt;&gt;",$G$3)),0)
)
/IF($G$5="10aあたり",U$8*10,1)),"")</f>
        <v/>
      </c>
      <c r="V126" s="35" t="str">
        <f>IFERROR(IF(V$7="","",
(
SUMIFS(IF($G$4="作業時間（hh:mm）",中間処理!$G:$G,中間処理!$I:$I),中間処理!$E:$E,V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126,中間処理!$B:$B,"予定",中間処理!$C:$C,"&gt;="&amp;$G$1,中間処理!$C:$C,"&lt;="&amp;$G$2,中間処理!$D:$D,IF($G$3="すべての作業","&lt;&gt;",$G$3)),0)
)
/IF($G$5="10aあたり",V$8*10,1)),"")</f>
        <v/>
      </c>
      <c r="W126" s="35" t="str">
        <f>IFERROR(IF(W$7="","",
(
SUMIFS(IF($G$4="作業時間（hh:mm）",中間処理!$G:$G,中間処理!$I:$I),中間処理!$E:$E,W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126,中間処理!$B:$B,"予定",中間処理!$C:$C,"&gt;="&amp;$G$1,中間処理!$C:$C,"&lt;="&amp;$G$2,中間処理!$D:$D,IF($G$3="すべての作業","&lt;&gt;",$G$3)),0)
)
/IF($G$5="10aあたり",W$8*10,1)),"")</f>
        <v/>
      </c>
      <c r="X126" s="35" t="str">
        <f>IFERROR(IF(X$7="","",
(
SUMIFS(IF($G$4="作業時間（hh:mm）",中間処理!$G:$G,中間処理!$I:$I),中間処理!$E:$E,X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126,中間処理!$B:$B,"予定",中間処理!$C:$C,"&gt;="&amp;$G$1,中間処理!$C:$C,"&lt;="&amp;$G$2,中間処理!$D:$D,IF($G$3="すべての作業","&lt;&gt;",$G$3)),0)
)
/IF($G$5="10aあたり",X$8*10,1)),"")</f>
        <v/>
      </c>
      <c r="Y126" s="35" t="str">
        <f>IFERROR(IF(Y$7="","",
(
SUMIFS(IF($G$4="作業時間（hh:mm）",中間処理!$G:$G,中間処理!$I:$I),中間処理!$E:$E,Y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126,中間処理!$B:$B,"予定",中間処理!$C:$C,"&gt;="&amp;$G$1,中間処理!$C:$C,"&lt;="&amp;$G$2,中間処理!$D:$D,IF($G$3="すべての作業","&lt;&gt;",$G$3)),0)
)
/IF($G$5="10aあたり",Y$8*10,1)),"")</f>
        <v/>
      </c>
      <c r="Z126" s="35" t="str">
        <f>IFERROR(IF(Z$7="","",
(
SUMIFS(IF($G$4="作業時間（hh:mm）",中間処理!$G:$G,中間処理!$I:$I),中間処理!$E:$E,Z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126,中間処理!$B:$B,"予定",中間処理!$C:$C,"&gt;="&amp;$G$1,中間処理!$C:$C,"&lt;="&amp;$G$2,中間処理!$D:$D,IF($G$3="すべての作業","&lt;&gt;",$G$3)),0)
)
/IF($G$5="10aあたり",Z$8*10,1)),"")</f>
        <v/>
      </c>
      <c r="AA126" s="35" t="str">
        <f>IFERROR(IF(AA$7="","",
(
SUMIFS(IF($G$4="作業時間（hh:mm）",中間処理!$G:$G,中間処理!$I:$I),中間処理!$E:$E,AA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126,中間処理!$B:$B,"予定",中間処理!$C:$C,"&gt;="&amp;$G$1,中間処理!$C:$C,"&lt;="&amp;$G$2,中間処理!$D:$D,IF($G$3="すべての作業","&lt;&gt;",$G$3)),0)
)
/IF($G$5="10aあたり",AA$8*10,1)),"")</f>
        <v/>
      </c>
      <c r="AB126" s="35" t="str">
        <f>IFERROR(IF(AB$7="","",
(
SUMIFS(IF($G$4="作業時間（hh:mm）",中間処理!$G:$G,中間処理!$I:$I),中間処理!$E:$E,AB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126,中間処理!$B:$B,"予定",中間処理!$C:$C,"&gt;="&amp;$G$1,中間処理!$C:$C,"&lt;="&amp;$G$2,中間処理!$D:$D,IF($G$3="すべての作業","&lt;&gt;",$G$3)),0)
)
/IF($G$5="10aあたり",AB$8*10,1)),"")</f>
        <v/>
      </c>
      <c r="AC126" s="35" t="str">
        <f>IFERROR(IF(AC$7="","",
(
SUMIFS(IF($G$4="作業時間（hh:mm）",中間処理!$G:$G,中間処理!$I:$I),中間処理!$E:$E,AC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126,中間処理!$B:$B,"予定",中間処理!$C:$C,"&gt;="&amp;$G$1,中間処理!$C:$C,"&lt;="&amp;$G$2,中間処理!$D:$D,IF($G$3="すべての作業","&lt;&gt;",$G$3)),0)
)
/IF($G$5="10aあたり",AC$8*10,1)),"")</f>
        <v/>
      </c>
      <c r="AD126" s="35" t="str">
        <f>IFERROR(IF(AD$7="","",
(
SUMIFS(IF($G$4="作業時間（hh:mm）",中間処理!$G:$G,中間処理!$I:$I),中間処理!$E:$E,AD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126,中間処理!$B:$B,"予定",中間処理!$C:$C,"&gt;="&amp;$G$1,中間処理!$C:$C,"&lt;="&amp;$G$2,中間処理!$D:$D,IF($G$3="すべての作業","&lt;&gt;",$G$3)),0)
)
/IF($G$5="10aあたり",AD$8*10,1)),"")</f>
        <v/>
      </c>
      <c r="AE126" s="35" t="str">
        <f>IFERROR(IF(AE$7="","",
(
SUMIFS(IF($G$4="作業時間（hh:mm）",中間処理!$G:$G,中間処理!$I:$I),中間処理!$E:$E,AE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126,中間処理!$B:$B,"予定",中間処理!$C:$C,"&gt;="&amp;$G$1,中間処理!$C:$C,"&lt;="&amp;$G$2,中間処理!$D:$D,IF($G$3="すべての作業","&lt;&gt;",$G$3)),0)
)
/IF($G$5="10aあたり",AE$8*10,1)),"")</f>
        <v/>
      </c>
      <c r="AF126" s="35" t="str">
        <f>IFERROR(IF(AF$7="","",
(
SUMIFS(IF($G$4="作業時間（hh:mm）",中間処理!$G:$G,中間処理!$I:$I),中間処理!$E:$E,AF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126,中間処理!$B:$B,"予定",中間処理!$C:$C,"&gt;="&amp;$G$1,中間処理!$C:$C,"&lt;="&amp;$G$2,中間処理!$D:$D,IF($G$3="すべての作業","&lt;&gt;",$G$3)),0)
)
/IF($G$5="10aあたり",AF$8*10,1)),"")</f>
        <v/>
      </c>
      <c r="AG126" s="35" t="str">
        <f>IFERROR(IF(AG$7="","",
(
SUMIFS(IF($G$4="作業時間（hh:mm）",中間処理!$G:$G,中間処理!$I:$I),中間処理!$E:$E,AG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126,中間処理!$B:$B,"予定",中間処理!$C:$C,"&gt;="&amp;$G$1,中間処理!$C:$C,"&lt;="&amp;$G$2,中間処理!$D:$D,IF($G$3="すべての作業","&lt;&gt;",$G$3)),0)
)
/IF($G$5="10aあたり",AG$8*10,1)),"")</f>
        <v/>
      </c>
      <c r="AH126" s="35" t="str">
        <f>IFERROR(IF(AH$7="","",
(
SUMIFS(IF($G$4="作業時間（hh:mm）",中間処理!$G:$G,中間処理!$I:$I),中間処理!$E:$E,AH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126,中間処理!$B:$B,"予定",中間処理!$C:$C,"&gt;="&amp;$G$1,中間処理!$C:$C,"&lt;="&amp;$G$2,中間処理!$D:$D,IF($G$3="すべての作業","&lt;&gt;",$G$3)),0)
)
/IF($G$5="10aあたり",AH$8*10,1)),"")</f>
        <v/>
      </c>
      <c r="AI126" s="35" t="str">
        <f>IFERROR(IF(AI$7="","",
(
SUMIFS(IF($G$4="作業時間（hh:mm）",中間処理!$G:$G,中間処理!$I:$I),中間処理!$E:$E,AI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126,中間処理!$B:$B,"予定",中間処理!$C:$C,"&gt;="&amp;$G$1,中間処理!$C:$C,"&lt;="&amp;$G$2,中間処理!$D:$D,IF($G$3="すべての作業","&lt;&gt;",$G$3)),0)
)
/IF($G$5="10aあたり",AI$8*10,1)),"")</f>
        <v/>
      </c>
      <c r="AJ126" s="35" t="str">
        <f>IFERROR(IF(AJ$7="","",
(
SUMIFS(IF($G$4="作業時間（hh:mm）",中間処理!$G:$G,中間処理!$I:$I),中間処理!$E:$E,AJ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126,中間処理!$B:$B,"予定",中間処理!$C:$C,"&gt;="&amp;$G$1,中間処理!$C:$C,"&lt;="&amp;$G$2,中間処理!$D:$D,IF($G$3="すべての作業","&lt;&gt;",$G$3)),0)
)
/IF($G$5="10aあたり",AJ$8*10,1)),"")</f>
        <v/>
      </c>
      <c r="AK126" s="35" t="str">
        <f>IFERROR(IF(AK$7="","",
(
SUMIFS(IF($G$4="作業時間（hh:mm）",中間処理!$G:$G,中間処理!$I:$I),中間処理!$E:$E,AK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126,中間処理!$B:$B,"予定",中間処理!$C:$C,"&gt;="&amp;$G$1,中間処理!$C:$C,"&lt;="&amp;$G$2,中間処理!$D:$D,IF($G$3="すべての作業","&lt;&gt;",$G$3)),0)
)
/IF($G$5="10aあたり",AK$8*10,1)),"")</f>
        <v/>
      </c>
      <c r="AL126" s="35" t="str">
        <f>IFERROR(IF(AL$7="","",
(
SUMIFS(IF($G$4="作業時間（hh:mm）",中間処理!$G:$G,中間処理!$I:$I),中間処理!$E:$E,AL$7,中間処理!$F:$F,$F126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126,中間処理!$B:$B,"予定",中間処理!$C:$C,"&gt;="&amp;$G$1,中間処理!$C:$C,"&lt;="&amp;$G$2,中間処理!$D:$D,IF($G$3="すべての作業","&lt;&gt;",$G$3)),0)
)
/IF($G$5="10aあたり",AL$8*10,1)),"")</f>
        <v/>
      </c>
    </row>
    <row r="127" spans="7:38">
      <c r="G127" s="13"/>
      <c r="H127" s="22" t="str">
        <f>IF(G127="","",
IF(G$4="作業時間（hh:mm）",SUM(I127:AL127),
IF(
COUNTIFS(単価情報!C:C,F127,単価情報!B:B,"作業者",単価情報!K:K,"&gt;="&amp;G$1,単価情報!J:J,"&lt;="&amp;G$2)
+COUNTIFS(単価情報!C:C,F127,単価情報!B:B,"作業者",単価情報!K:K,"",単価情報!J:J,"&lt;="&amp;G$2)=0,
"単価設定なし",SUM(I127:AL127))))</f>
        <v/>
      </c>
      <c r="I127" s="34" t="str">
        <f>IFERROR(IF(I$7="","",
(
SUMIFS(IF($G$4="作業時間（hh:mm）",中間処理!$G:$G,中間処理!$I:$I),中間処理!$E:$E,I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127,中間処理!$B:$B,"予定",中間処理!$C:$C,"&gt;="&amp;$G$1,中間処理!$C:$C,"&lt;="&amp;$G$2,中間処理!$D:$D,IF($G$3="すべての作業","&lt;&gt;",$G$3)),0)
)
/IF($G$5="10aあたり",I$8*10,1)),"")</f>
        <v/>
      </c>
      <c r="J127" s="35" t="str">
        <f>IFERROR(IF(J$7="","",
(
SUMIFS(IF($G$4="作業時間（hh:mm）",中間処理!$G:$G,中間処理!$I:$I),中間処理!$E:$E,J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127,中間処理!$B:$B,"予定",中間処理!$C:$C,"&gt;="&amp;$G$1,中間処理!$C:$C,"&lt;="&amp;$G$2,中間処理!$D:$D,IF($G$3="すべての作業","&lt;&gt;",$G$3)),0)
)
/IF($G$5="10aあたり",J$8*10,1)),"")</f>
        <v/>
      </c>
      <c r="K127" s="35" t="str">
        <f>IFERROR(IF(K$7="","",
(
SUMIFS(IF($G$4="作業時間（hh:mm）",中間処理!$G:$G,中間処理!$I:$I),中間処理!$E:$E,K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127,中間処理!$B:$B,"予定",中間処理!$C:$C,"&gt;="&amp;$G$1,中間処理!$C:$C,"&lt;="&amp;$G$2,中間処理!$D:$D,IF($G$3="すべての作業","&lt;&gt;",$G$3)),0)
)
/IF($G$5="10aあたり",K$8*10,1)),"")</f>
        <v/>
      </c>
      <c r="L127" s="35" t="str">
        <f>IFERROR(IF(L$7="","",
(
SUMIFS(IF($G$4="作業時間（hh:mm）",中間処理!$G:$G,中間処理!$I:$I),中間処理!$E:$E,L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127,中間処理!$B:$B,"予定",中間処理!$C:$C,"&gt;="&amp;$G$1,中間処理!$C:$C,"&lt;="&amp;$G$2,中間処理!$D:$D,IF($G$3="すべての作業","&lt;&gt;",$G$3)),0)
)
/IF($G$5="10aあたり",L$8*10,1)),"")</f>
        <v/>
      </c>
      <c r="M127" s="35" t="str">
        <f>IFERROR(IF(M$7="","",
(
SUMIFS(IF($G$4="作業時間（hh:mm）",中間処理!$G:$G,中間処理!$I:$I),中間処理!$E:$E,M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127,中間処理!$B:$B,"予定",中間処理!$C:$C,"&gt;="&amp;$G$1,中間処理!$C:$C,"&lt;="&amp;$G$2,中間処理!$D:$D,IF($G$3="すべての作業","&lt;&gt;",$G$3)),0)
)
/IF($G$5="10aあたり",M$8*10,1)),"")</f>
        <v/>
      </c>
      <c r="N127" s="35" t="str">
        <f>IFERROR(IF(N$7="","",
(
SUMIFS(IF($G$4="作業時間（hh:mm）",中間処理!$G:$G,中間処理!$I:$I),中間処理!$E:$E,N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127,中間処理!$B:$B,"予定",中間処理!$C:$C,"&gt;="&amp;$G$1,中間処理!$C:$C,"&lt;="&amp;$G$2,中間処理!$D:$D,IF($G$3="すべての作業","&lt;&gt;",$G$3)),0)
)
/IF($G$5="10aあたり",N$8*10,1)),"")</f>
        <v/>
      </c>
      <c r="O127" s="35" t="str">
        <f>IFERROR(IF(O$7="","",
(
SUMIFS(IF($G$4="作業時間（hh:mm）",中間処理!$G:$G,中間処理!$I:$I),中間処理!$E:$E,O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127,中間処理!$B:$B,"予定",中間処理!$C:$C,"&gt;="&amp;$G$1,中間処理!$C:$C,"&lt;="&amp;$G$2,中間処理!$D:$D,IF($G$3="すべての作業","&lt;&gt;",$G$3)),0)
)
/IF($G$5="10aあたり",O$8*10,1)),"")</f>
        <v/>
      </c>
      <c r="P127" s="35" t="str">
        <f>IFERROR(IF(P$7="","",
(
SUMIFS(IF($G$4="作業時間（hh:mm）",中間処理!$G:$G,中間処理!$I:$I),中間処理!$E:$E,P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127,中間処理!$B:$B,"予定",中間処理!$C:$C,"&gt;="&amp;$G$1,中間処理!$C:$C,"&lt;="&amp;$G$2,中間処理!$D:$D,IF($G$3="すべての作業","&lt;&gt;",$G$3)),0)
)
/IF($G$5="10aあたり",P$8*10,1)),"")</f>
        <v/>
      </c>
      <c r="Q127" s="35" t="str">
        <f>IFERROR(IF(Q$7="","",
(
SUMIFS(IF($G$4="作業時間（hh:mm）",中間処理!$G:$G,中間処理!$I:$I),中間処理!$E:$E,Q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127,中間処理!$B:$B,"予定",中間処理!$C:$C,"&gt;="&amp;$G$1,中間処理!$C:$C,"&lt;="&amp;$G$2,中間処理!$D:$D,IF($G$3="すべての作業","&lt;&gt;",$G$3)),0)
)
/IF($G$5="10aあたり",Q$8*10,1)),"")</f>
        <v/>
      </c>
      <c r="R127" s="35" t="str">
        <f>IFERROR(IF(R$7="","",
(
SUMIFS(IF($G$4="作業時間（hh:mm）",中間処理!$G:$G,中間処理!$I:$I),中間処理!$E:$E,R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127,中間処理!$B:$B,"予定",中間処理!$C:$C,"&gt;="&amp;$G$1,中間処理!$C:$C,"&lt;="&amp;$G$2,中間処理!$D:$D,IF($G$3="すべての作業","&lt;&gt;",$G$3)),0)
)
/IF($G$5="10aあたり",R$8*10,1)),"")</f>
        <v/>
      </c>
      <c r="S127" s="35" t="str">
        <f>IFERROR(IF(S$7="","",
(
SUMIFS(IF($G$4="作業時間（hh:mm）",中間処理!$G:$G,中間処理!$I:$I),中間処理!$E:$E,S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127,中間処理!$B:$B,"予定",中間処理!$C:$C,"&gt;="&amp;$G$1,中間処理!$C:$C,"&lt;="&amp;$G$2,中間処理!$D:$D,IF($G$3="すべての作業","&lt;&gt;",$G$3)),0)
)
/IF($G$5="10aあたり",S$8*10,1)),"")</f>
        <v/>
      </c>
      <c r="T127" s="35" t="str">
        <f>IFERROR(IF(T$7="","",
(
SUMIFS(IF($G$4="作業時間（hh:mm）",中間処理!$G:$G,中間処理!$I:$I),中間処理!$E:$E,T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127,中間処理!$B:$B,"予定",中間処理!$C:$C,"&gt;="&amp;$G$1,中間処理!$C:$C,"&lt;="&amp;$G$2,中間処理!$D:$D,IF($G$3="すべての作業","&lt;&gt;",$G$3)),0)
)
/IF($G$5="10aあたり",T$8*10,1)),"")</f>
        <v/>
      </c>
      <c r="U127" s="35" t="str">
        <f>IFERROR(IF(U$7="","",
(
SUMIFS(IF($G$4="作業時間（hh:mm）",中間処理!$G:$G,中間処理!$I:$I),中間処理!$E:$E,U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127,中間処理!$B:$B,"予定",中間処理!$C:$C,"&gt;="&amp;$G$1,中間処理!$C:$C,"&lt;="&amp;$G$2,中間処理!$D:$D,IF($G$3="すべての作業","&lt;&gt;",$G$3)),0)
)
/IF($G$5="10aあたり",U$8*10,1)),"")</f>
        <v/>
      </c>
      <c r="V127" s="35" t="str">
        <f>IFERROR(IF(V$7="","",
(
SUMIFS(IF($G$4="作業時間（hh:mm）",中間処理!$G:$G,中間処理!$I:$I),中間処理!$E:$E,V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127,中間処理!$B:$B,"予定",中間処理!$C:$C,"&gt;="&amp;$G$1,中間処理!$C:$C,"&lt;="&amp;$G$2,中間処理!$D:$D,IF($G$3="すべての作業","&lt;&gt;",$G$3)),0)
)
/IF($G$5="10aあたり",V$8*10,1)),"")</f>
        <v/>
      </c>
      <c r="W127" s="35" t="str">
        <f>IFERROR(IF(W$7="","",
(
SUMIFS(IF($G$4="作業時間（hh:mm）",中間処理!$G:$G,中間処理!$I:$I),中間処理!$E:$E,W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127,中間処理!$B:$B,"予定",中間処理!$C:$C,"&gt;="&amp;$G$1,中間処理!$C:$C,"&lt;="&amp;$G$2,中間処理!$D:$D,IF($G$3="すべての作業","&lt;&gt;",$G$3)),0)
)
/IF($G$5="10aあたり",W$8*10,1)),"")</f>
        <v/>
      </c>
      <c r="X127" s="35" t="str">
        <f>IFERROR(IF(X$7="","",
(
SUMIFS(IF($G$4="作業時間（hh:mm）",中間処理!$G:$G,中間処理!$I:$I),中間処理!$E:$E,X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127,中間処理!$B:$B,"予定",中間処理!$C:$C,"&gt;="&amp;$G$1,中間処理!$C:$C,"&lt;="&amp;$G$2,中間処理!$D:$D,IF($G$3="すべての作業","&lt;&gt;",$G$3)),0)
)
/IF($G$5="10aあたり",X$8*10,1)),"")</f>
        <v/>
      </c>
      <c r="Y127" s="35" t="str">
        <f>IFERROR(IF(Y$7="","",
(
SUMIFS(IF($G$4="作業時間（hh:mm）",中間処理!$G:$G,中間処理!$I:$I),中間処理!$E:$E,Y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127,中間処理!$B:$B,"予定",中間処理!$C:$C,"&gt;="&amp;$G$1,中間処理!$C:$C,"&lt;="&amp;$G$2,中間処理!$D:$D,IF($G$3="すべての作業","&lt;&gt;",$G$3)),0)
)
/IF($G$5="10aあたり",Y$8*10,1)),"")</f>
        <v/>
      </c>
      <c r="Z127" s="35" t="str">
        <f>IFERROR(IF(Z$7="","",
(
SUMIFS(IF($G$4="作業時間（hh:mm）",中間処理!$G:$G,中間処理!$I:$I),中間処理!$E:$E,Z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127,中間処理!$B:$B,"予定",中間処理!$C:$C,"&gt;="&amp;$G$1,中間処理!$C:$C,"&lt;="&amp;$G$2,中間処理!$D:$D,IF($G$3="すべての作業","&lt;&gt;",$G$3)),0)
)
/IF($G$5="10aあたり",Z$8*10,1)),"")</f>
        <v/>
      </c>
      <c r="AA127" s="35" t="str">
        <f>IFERROR(IF(AA$7="","",
(
SUMIFS(IF($G$4="作業時間（hh:mm）",中間処理!$G:$G,中間処理!$I:$I),中間処理!$E:$E,AA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127,中間処理!$B:$B,"予定",中間処理!$C:$C,"&gt;="&amp;$G$1,中間処理!$C:$C,"&lt;="&amp;$G$2,中間処理!$D:$D,IF($G$3="すべての作業","&lt;&gt;",$G$3)),0)
)
/IF($G$5="10aあたり",AA$8*10,1)),"")</f>
        <v/>
      </c>
      <c r="AB127" s="35" t="str">
        <f>IFERROR(IF(AB$7="","",
(
SUMIFS(IF($G$4="作業時間（hh:mm）",中間処理!$G:$G,中間処理!$I:$I),中間処理!$E:$E,AB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127,中間処理!$B:$B,"予定",中間処理!$C:$C,"&gt;="&amp;$G$1,中間処理!$C:$C,"&lt;="&amp;$G$2,中間処理!$D:$D,IF($G$3="すべての作業","&lt;&gt;",$G$3)),0)
)
/IF($G$5="10aあたり",AB$8*10,1)),"")</f>
        <v/>
      </c>
      <c r="AC127" s="35" t="str">
        <f>IFERROR(IF(AC$7="","",
(
SUMIFS(IF($G$4="作業時間（hh:mm）",中間処理!$G:$G,中間処理!$I:$I),中間処理!$E:$E,AC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127,中間処理!$B:$B,"予定",中間処理!$C:$C,"&gt;="&amp;$G$1,中間処理!$C:$C,"&lt;="&amp;$G$2,中間処理!$D:$D,IF($G$3="すべての作業","&lt;&gt;",$G$3)),0)
)
/IF($G$5="10aあたり",AC$8*10,1)),"")</f>
        <v/>
      </c>
      <c r="AD127" s="35" t="str">
        <f>IFERROR(IF(AD$7="","",
(
SUMIFS(IF($G$4="作業時間（hh:mm）",中間処理!$G:$G,中間処理!$I:$I),中間処理!$E:$E,AD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127,中間処理!$B:$B,"予定",中間処理!$C:$C,"&gt;="&amp;$G$1,中間処理!$C:$C,"&lt;="&amp;$G$2,中間処理!$D:$D,IF($G$3="すべての作業","&lt;&gt;",$G$3)),0)
)
/IF($G$5="10aあたり",AD$8*10,1)),"")</f>
        <v/>
      </c>
      <c r="AE127" s="35" t="str">
        <f>IFERROR(IF(AE$7="","",
(
SUMIFS(IF($G$4="作業時間（hh:mm）",中間処理!$G:$G,中間処理!$I:$I),中間処理!$E:$E,AE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127,中間処理!$B:$B,"予定",中間処理!$C:$C,"&gt;="&amp;$G$1,中間処理!$C:$C,"&lt;="&amp;$G$2,中間処理!$D:$D,IF($G$3="すべての作業","&lt;&gt;",$G$3)),0)
)
/IF($G$5="10aあたり",AE$8*10,1)),"")</f>
        <v/>
      </c>
      <c r="AF127" s="35" t="str">
        <f>IFERROR(IF(AF$7="","",
(
SUMIFS(IF($G$4="作業時間（hh:mm）",中間処理!$G:$G,中間処理!$I:$I),中間処理!$E:$E,AF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127,中間処理!$B:$B,"予定",中間処理!$C:$C,"&gt;="&amp;$G$1,中間処理!$C:$C,"&lt;="&amp;$G$2,中間処理!$D:$D,IF($G$3="すべての作業","&lt;&gt;",$G$3)),0)
)
/IF($G$5="10aあたり",AF$8*10,1)),"")</f>
        <v/>
      </c>
      <c r="AG127" s="35" t="str">
        <f>IFERROR(IF(AG$7="","",
(
SUMIFS(IF($G$4="作業時間（hh:mm）",中間処理!$G:$G,中間処理!$I:$I),中間処理!$E:$E,AG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127,中間処理!$B:$B,"予定",中間処理!$C:$C,"&gt;="&amp;$G$1,中間処理!$C:$C,"&lt;="&amp;$G$2,中間処理!$D:$D,IF($G$3="すべての作業","&lt;&gt;",$G$3)),0)
)
/IF($G$5="10aあたり",AG$8*10,1)),"")</f>
        <v/>
      </c>
      <c r="AH127" s="35" t="str">
        <f>IFERROR(IF(AH$7="","",
(
SUMIFS(IF($G$4="作業時間（hh:mm）",中間処理!$G:$G,中間処理!$I:$I),中間処理!$E:$E,AH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127,中間処理!$B:$B,"予定",中間処理!$C:$C,"&gt;="&amp;$G$1,中間処理!$C:$C,"&lt;="&amp;$G$2,中間処理!$D:$D,IF($G$3="すべての作業","&lt;&gt;",$G$3)),0)
)
/IF($G$5="10aあたり",AH$8*10,1)),"")</f>
        <v/>
      </c>
      <c r="AI127" s="35" t="str">
        <f>IFERROR(IF(AI$7="","",
(
SUMIFS(IF($G$4="作業時間（hh:mm）",中間処理!$G:$G,中間処理!$I:$I),中間処理!$E:$E,AI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127,中間処理!$B:$B,"予定",中間処理!$C:$C,"&gt;="&amp;$G$1,中間処理!$C:$C,"&lt;="&amp;$G$2,中間処理!$D:$D,IF($G$3="すべての作業","&lt;&gt;",$G$3)),0)
)
/IF($G$5="10aあたり",AI$8*10,1)),"")</f>
        <v/>
      </c>
      <c r="AJ127" s="35" t="str">
        <f>IFERROR(IF(AJ$7="","",
(
SUMIFS(IF($G$4="作業時間（hh:mm）",中間処理!$G:$G,中間処理!$I:$I),中間処理!$E:$E,AJ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127,中間処理!$B:$B,"予定",中間処理!$C:$C,"&gt;="&amp;$G$1,中間処理!$C:$C,"&lt;="&amp;$G$2,中間処理!$D:$D,IF($G$3="すべての作業","&lt;&gt;",$G$3)),0)
)
/IF($G$5="10aあたり",AJ$8*10,1)),"")</f>
        <v/>
      </c>
      <c r="AK127" s="35" t="str">
        <f>IFERROR(IF(AK$7="","",
(
SUMIFS(IF($G$4="作業時間（hh:mm）",中間処理!$G:$G,中間処理!$I:$I),中間処理!$E:$E,AK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127,中間処理!$B:$B,"予定",中間処理!$C:$C,"&gt;="&amp;$G$1,中間処理!$C:$C,"&lt;="&amp;$G$2,中間処理!$D:$D,IF($G$3="すべての作業","&lt;&gt;",$G$3)),0)
)
/IF($G$5="10aあたり",AK$8*10,1)),"")</f>
        <v/>
      </c>
      <c r="AL127" s="35" t="str">
        <f>IFERROR(IF(AL$7="","",
(
SUMIFS(IF($G$4="作業時間（hh:mm）",中間処理!$G:$G,中間処理!$I:$I),中間処理!$E:$E,AL$7,中間処理!$F:$F,$F127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127,中間処理!$B:$B,"予定",中間処理!$C:$C,"&gt;="&amp;$G$1,中間処理!$C:$C,"&lt;="&amp;$G$2,中間処理!$D:$D,IF($G$3="すべての作業","&lt;&gt;",$G$3)),0)
)
/IF($G$5="10aあたり",AL$8*10,1)),"")</f>
        <v/>
      </c>
    </row>
    <row r="128" spans="7:38">
      <c r="G128" s="13"/>
      <c r="H128" s="22" t="str">
        <f>IF(G128="","",
IF(G$4="作業時間（hh:mm）",SUM(I128:AL128),
IF(
COUNTIFS(単価情報!C:C,F128,単価情報!B:B,"作業者",単価情報!K:K,"&gt;="&amp;G$1,単価情報!J:J,"&lt;="&amp;G$2)
+COUNTIFS(単価情報!C:C,F128,単価情報!B:B,"作業者",単価情報!K:K,"",単価情報!J:J,"&lt;="&amp;G$2)=0,
"単価設定なし",SUM(I128:AL128))))</f>
        <v/>
      </c>
      <c r="I128" s="34" t="str">
        <f>IFERROR(IF(I$7="","",
(
SUMIFS(IF($G$4="作業時間（hh:mm）",中間処理!$G:$G,中間処理!$I:$I),中間処理!$E:$E,I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128,中間処理!$B:$B,"予定",中間処理!$C:$C,"&gt;="&amp;$G$1,中間処理!$C:$C,"&lt;="&amp;$G$2,中間処理!$D:$D,IF($G$3="すべての作業","&lt;&gt;",$G$3)),0)
)
/IF($G$5="10aあたり",I$8*10,1)),"")</f>
        <v/>
      </c>
      <c r="J128" s="35" t="str">
        <f>IFERROR(IF(J$7="","",
(
SUMIFS(IF($G$4="作業時間（hh:mm）",中間処理!$G:$G,中間処理!$I:$I),中間処理!$E:$E,J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128,中間処理!$B:$B,"予定",中間処理!$C:$C,"&gt;="&amp;$G$1,中間処理!$C:$C,"&lt;="&amp;$G$2,中間処理!$D:$D,IF($G$3="すべての作業","&lt;&gt;",$G$3)),0)
)
/IF($G$5="10aあたり",J$8*10,1)),"")</f>
        <v/>
      </c>
      <c r="K128" s="35" t="str">
        <f>IFERROR(IF(K$7="","",
(
SUMIFS(IF($G$4="作業時間（hh:mm）",中間処理!$G:$G,中間処理!$I:$I),中間処理!$E:$E,K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128,中間処理!$B:$B,"予定",中間処理!$C:$C,"&gt;="&amp;$G$1,中間処理!$C:$C,"&lt;="&amp;$G$2,中間処理!$D:$D,IF($G$3="すべての作業","&lt;&gt;",$G$3)),0)
)
/IF($G$5="10aあたり",K$8*10,1)),"")</f>
        <v/>
      </c>
      <c r="L128" s="35" t="str">
        <f>IFERROR(IF(L$7="","",
(
SUMIFS(IF($G$4="作業時間（hh:mm）",中間処理!$G:$G,中間処理!$I:$I),中間処理!$E:$E,L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128,中間処理!$B:$B,"予定",中間処理!$C:$C,"&gt;="&amp;$G$1,中間処理!$C:$C,"&lt;="&amp;$G$2,中間処理!$D:$D,IF($G$3="すべての作業","&lt;&gt;",$G$3)),0)
)
/IF($G$5="10aあたり",L$8*10,1)),"")</f>
        <v/>
      </c>
      <c r="M128" s="35" t="str">
        <f>IFERROR(IF(M$7="","",
(
SUMIFS(IF($G$4="作業時間（hh:mm）",中間処理!$G:$G,中間処理!$I:$I),中間処理!$E:$E,M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128,中間処理!$B:$B,"予定",中間処理!$C:$C,"&gt;="&amp;$G$1,中間処理!$C:$C,"&lt;="&amp;$G$2,中間処理!$D:$D,IF($G$3="すべての作業","&lt;&gt;",$G$3)),0)
)
/IF($G$5="10aあたり",M$8*10,1)),"")</f>
        <v/>
      </c>
      <c r="N128" s="35" t="str">
        <f>IFERROR(IF(N$7="","",
(
SUMIFS(IF($G$4="作業時間（hh:mm）",中間処理!$G:$G,中間処理!$I:$I),中間処理!$E:$E,N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128,中間処理!$B:$B,"予定",中間処理!$C:$C,"&gt;="&amp;$G$1,中間処理!$C:$C,"&lt;="&amp;$G$2,中間処理!$D:$D,IF($G$3="すべての作業","&lt;&gt;",$G$3)),0)
)
/IF($G$5="10aあたり",N$8*10,1)),"")</f>
        <v/>
      </c>
      <c r="O128" s="35" t="str">
        <f>IFERROR(IF(O$7="","",
(
SUMIFS(IF($G$4="作業時間（hh:mm）",中間処理!$G:$G,中間処理!$I:$I),中間処理!$E:$E,O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128,中間処理!$B:$B,"予定",中間処理!$C:$C,"&gt;="&amp;$G$1,中間処理!$C:$C,"&lt;="&amp;$G$2,中間処理!$D:$D,IF($G$3="すべての作業","&lt;&gt;",$G$3)),0)
)
/IF($G$5="10aあたり",O$8*10,1)),"")</f>
        <v/>
      </c>
      <c r="P128" s="35" t="str">
        <f>IFERROR(IF(P$7="","",
(
SUMIFS(IF($G$4="作業時間（hh:mm）",中間処理!$G:$G,中間処理!$I:$I),中間処理!$E:$E,P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128,中間処理!$B:$B,"予定",中間処理!$C:$C,"&gt;="&amp;$G$1,中間処理!$C:$C,"&lt;="&amp;$G$2,中間処理!$D:$D,IF($G$3="すべての作業","&lt;&gt;",$G$3)),0)
)
/IF($G$5="10aあたり",P$8*10,1)),"")</f>
        <v/>
      </c>
      <c r="Q128" s="35" t="str">
        <f>IFERROR(IF(Q$7="","",
(
SUMIFS(IF($G$4="作業時間（hh:mm）",中間処理!$G:$G,中間処理!$I:$I),中間処理!$E:$E,Q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128,中間処理!$B:$B,"予定",中間処理!$C:$C,"&gt;="&amp;$G$1,中間処理!$C:$C,"&lt;="&amp;$G$2,中間処理!$D:$D,IF($G$3="すべての作業","&lt;&gt;",$G$3)),0)
)
/IF($G$5="10aあたり",Q$8*10,1)),"")</f>
        <v/>
      </c>
      <c r="R128" s="35" t="str">
        <f>IFERROR(IF(R$7="","",
(
SUMIFS(IF($G$4="作業時間（hh:mm）",中間処理!$G:$G,中間処理!$I:$I),中間処理!$E:$E,R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128,中間処理!$B:$B,"予定",中間処理!$C:$C,"&gt;="&amp;$G$1,中間処理!$C:$C,"&lt;="&amp;$G$2,中間処理!$D:$D,IF($G$3="すべての作業","&lt;&gt;",$G$3)),0)
)
/IF($G$5="10aあたり",R$8*10,1)),"")</f>
        <v/>
      </c>
      <c r="S128" s="35" t="str">
        <f>IFERROR(IF(S$7="","",
(
SUMIFS(IF($G$4="作業時間（hh:mm）",中間処理!$G:$G,中間処理!$I:$I),中間処理!$E:$E,S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128,中間処理!$B:$B,"予定",中間処理!$C:$C,"&gt;="&amp;$G$1,中間処理!$C:$C,"&lt;="&amp;$G$2,中間処理!$D:$D,IF($G$3="すべての作業","&lt;&gt;",$G$3)),0)
)
/IF($G$5="10aあたり",S$8*10,1)),"")</f>
        <v/>
      </c>
      <c r="T128" s="35" t="str">
        <f>IFERROR(IF(T$7="","",
(
SUMIFS(IF($G$4="作業時間（hh:mm）",中間処理!$G:$G,中間処理!$I:$I),中間処理!$E:$E,T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128,中間処理!$B:$B,"予定",中間処理!$C:$C,"&gt;="&amp;$G$1,中間処理!$C:$C,"&lt;="&amp;$G$2,中間処理!$D:$D,IF($G$3="すべての作業","&lt;&gt;",$G$3)),0)
)
/IF($G$5="10aあたり",T$8*10,1)),"")</f>
        <v/>
      </c>
      <c r="U128" s="35" t="str">
        <f>IFERROR(IF(U$7="","",
(
SUMIFS(IF($G$4="作業時間（hh:mm）",中間処理!$G:$G,中間処理!$I:$I),中間処理!$E:$E,U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128,中間処理!$B:$B,"予定",中間処理!$C:$C,"&gt;="&amp;$G$1,中間処理!$C:$C,"&lt;="&amp;$G$2,中間処理!$D:$D,IF($G$3="すべての作業","&lt;&gt;",$G$3)),0)
)
/IF($G$5="10aあたり",U$8*10,1)),"")</f>
        <v/>
      </c>
      <c r="V128" s="35" t="str">
        <f>IFERROR(IF(V$7="","",
(
SUMIFS(IF($G$4="作業時間（hh:mm）",中間処理!$G:$G,中間処理!$I:$I),中間処理!$E:$E,V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128,中間処理!$B:$B,"予定",中間処理!$C:$C,"&gt;="&amp;$G$1,中間処理!$C:$C,"&lt;="&amp;$G$2,中間処理!$D:$D,IF($G$3="すべての作業","&lt;&gt;",$G$3)),0)
)
/IF($G$5="10aあたり",V$8*10,1)),"")</f>
        <v/>
      </c>
      <c r="W128" s="35" t="str">
        <f>IFERROR(IF(W$7="","",
(
SUMIFS(IF($G$4="作業時間（hh:mm）",中間処理!$G:$G,中間処理!$I:$I),中間処理!$E:$E,W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128,中間処理!$B:$B,"予定",中間処理!$C:$C,"&gt;="&amp;$G$1,中間処理!$C:$C,"&lt;="&amp;$G$2,中間処理!$D:$D,IF($G$3="すべての作業","&lt;&gt;",$G$3)),0)
)
/IF($G$5="10aあたり",W$8*10,1)),"")</f>
        <v/>
      </c>
      <c r="X128" s="35" t="str">
        <f>IFERROR(IF(X$7="","",
(
SUMIFS(IF($G$4="作業時間（hh:mm）",中間処理!$G:$G,中間処理!$I:$I),中間処理!$E:$E,X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128,中間処理!$B:$B,"予定",中間処理!$C:$C,"&gt;="&amp;$G$1,中間処理!$C:$C,"&lt;="&amp;$G$2,中間処理!$D:$D,IF($G$3="すべての作業","&lt;&gt;",$G$3)),0)
)
/IF($G$5="10aあたり",X$8*10,1)),"")</f>
        <v/>
      </c>
      <c r="Y128" s="35" t="str">
        <f>IFERROR(IF(Y$7="","",
(
SUMIFS(IF($G$4="作業時間（hh:mm）",中間処理!$G:$G,中間処理!$I:$I),中間処理!$E:$E,Y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128,中間処理!$B:$B,"予定",中間処理!$C:$C,"&gt;="&amp;$G$1,中間処理!$C:$C,"&lt;="&amp;$G$2,中間処理!$D:$D,IF($G$3="すべての作業","&lt;&gt;",$G$3)),0)
)
/IF($G$5="10aあたり",Y$8*10,1)),"")</f>
        <v/>
      </c>
      <c r="Z128" s="35" t="str">
        <f>IFERROR(IF(Z$7="","",
(
SUMIFS(IF($G$4="作業時間（hh:mm）",中間処理!$G:$G,中間処理!$I:$I),中間処理!$E:$E,Z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128,中間処理!$B:$B,"予定",中間処理!$C:$C,"&gt;="&amp;$G$1,中間処理!$C:$C,"&lt;="&amp;$G$2,中間処理!$D:$D,IF($G$3="すべての作業","&lt;&gt;",$G$3)),0)
)
/IF($G$5="10aあたり",Z$8*10,1)),"")</f>
        <v/>
      </c>
      <c r="AA128" s="35" t="str">
        <f>IFERROR(IF(AA$7="","",
(
SUMIFS(IF($G$4="作業時間（hh:mm）",中間処理!$G:$G,中間処理!$I:$I),中間処理!$E:$E,AA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128,中間処理!$B:$B,"予定",中間処理!$C:$C,"&gt;="&amp;$G$1,中間処理!$C:$C,"&lt;="&amp;$G$2,中間処理!$D:$D,IF($G$3="すべての作業","&lt;&gt;",$G$3)),0)
)
/IF($G$5="10aあたり",AA$8*10,1)),"")</f>
        <v/>
      </c>
      <c r="AB128" s="35" t="str">
        <f>IFERROR(IF(AB$7="","",
(
SUMIFS(IF($G$4="作業時間（hh:mm）",中間処理!$G:$G,中間処理!$I:$I),中間処理!$E:$E,AB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128,中間処理!$B:$B,"予定",中間処理!$C:$C,"&gt;="&amp;$G$1,中間処理!$C:$C,"&lt;="&amp;$G$2,中間処理!$D:$D,IF($G$3="すべての作業","&lt;&gt;",$G$3)),0)
)
/IF($G$5="10aあたり",AB$8*10,1)),"")</f>
        <v/>
      </c>
      <c r="AC128" s="35" t="str">
        <f>IFERROR(IF(AC$7="","",
(
SUMIFS(IF($G$4="作業時間（hh:mm）",中間処理!$G:$G,中間処理!$I:$I),中間処理!$E:$E,AC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128,中間処理!$B:$B,"予定",中間処理!$C:$C,"&gt;="&amp;$G$1,中間処理!$C:$C,"&lt;="&amp;$G$2,中間処理!$D:$D,IF($G$3="すべての作業","&lt;&gt;",$G$3)),0)
)
/IF($G$5="10aあたり",AC$8*10,1)),"")</f>
        <v/>
      </c>
      <c r="AD128" s="35" t="str">
        <f>IFERROR(IF(AD$7="","",
(
SUMIFS(IF($G$4="作業時間（hh:mm）",中間処理!$G:$G,中間処理!$I:$I),中間処理!$E:$E,AD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128,中間処理!$B:$B,"予定",中間処理!$C:$C,"&gt;="&amp;$G$1,中間処理!$C:$C,"&lt;="&amp;$G$2,中間処理!$D:$D,IF($G$3="すべての作業","&lt;&gt;",$G$3)),0)
)
/IF($G$5="10aあたり",AD$8*10,1)),"")</f>
        <v/>
      </c>
      <c r="AE128" s="35" t="str">
        <f>IFERROR(IF(AE$7="","",
(
SUMIFS(IF($G$4="作業時間（hh:mm）",中間処理!$G:$G,中間処理!$I:$I),中間処理!$E:$E,AE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128,中間処理!$B:$B,"予定",中間処理!$C:$C,"&gt;="&amp;$G$1,中間処理!$C:$C,"&lt;="&amp;$G$2,中間処理!$D:$D,IF($G$3="すべての作業","&lt;&gt;",$G$3)),0)
)
/IF($G$5="10aあたり",AE$8*10,1)),"")</f>
        <v/>
      </c>
      <c r="AF128" s="35" t="str">
        <f>IFERROR(IF(AF$7="","",
(
SUMIFS(IF($G$4="作業時間（hh:mm）",中間処理!$G:$G,中間処理!$I:$I),中間処理!$E:$E,AF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128,中間処理!$B:$B,"予定",中間処理!$C:$C,"&gt;="&amp;$G$1,中間処理!$C:$C,"&lt;="&amp;$G$2,中間処理!$D:$D,IF($G$3="すべての作業","&lt;&gt;",$G$3)),0)
)
/IF($G$5="10aあたり",AF$8*10,1)),"")</f>
        <v/>
      </c>
      <c r="AG128" s="35" t="str">
        <f>IFERROR(IF(AG$7="","",
(
SUMIFS(IF($G$4="作業時間（hh:mm）",中間処理!$G:$G,中間処理!$I:$I),中間処理!$E:$E,AG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128,中間処理!$B:$B,"予定",中間処理!$C:$C,"&gt;="&amp;$G$1,中間処理!$C:$C,"&lt;="&amp;$G$2,中間処理!$D:$D,IF($G$3="すべての作業","&lt;&gt;",$G$3)),0)
)
/IF($G$5="10aあたり",AG$8*10,1)),"")</f>
        <v/>
      </c>
      <c r="AH128" s="35" t="str">
        <f>IFERROR(IF(AH$7="","",
(
SUMIFS(IF($G$4="作業時間（hh:mm）",中間処理!$G:$G,中間処理!$I:$I),中間処理!$E:$E,AH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128,中間処理!$B:$B,"予定",中間処理!$C:$C,"&gt;="&amp;$G$1,中間処理!$C:$C,"&lt;="&amp;$G$2,中間処理!$D:$D,IF($G$3="すべての作業","&lt;&gt;",$G$3)),0)
)
/IF($G$5="10aあたり",AH$8*10,1)),"")</f>
        <v/>
      </c>
      <c r="AI128" s="35" t="str">
        <f>IFERROR(IF(AI$7="","",
(
SUMIFS(IF($G$4="作業時間（hh:mm）",中間処理!$G:$G,中間処理!$I:$I),中間処理!$E:$E,AI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128,中間処理!$B:$B,"予定",中間処理!$C:$C,"&gt;="&amp;$G$1,中間処理!$C:$C,"&lt;="&amp;$G$2,中間処理!$D:$D,IF($G$3="すべての作業","&lt;&gt;",$G$3)),0)
)
/IF($G$5="10aあたり",AI$8*10,1)),"")</f>
        <v/>
      </c>
      <c r="AJ128" s="35" t="str">
        <f>IFERROR(IF(AJ$7="","",
(
SUMIFS(IF($G$4="作業時間（hh:mm）",中間処理!$G:$G,中間処理!$I:$I),中間処理!$E:$E,AJ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128,中間処理!$B:$B,"予定",中間処理!$C:$C,"&gt;="&amp;$G$1,中間処理!$C:$C,"&lt;="&amp;$G$2,中間処理!$D:$D,IF($G$3="すべての作業","&lt;&gt;",$G$3)),0)
)
/IF($G$5="10aあたり",AJ$8*10,1)),"")</f>
        <v/>
      </c>
      <c r="AK128" s="35" t="str">
        <f>IFERROR(IF(AK$7="","",
(
SUMIFS(IF($G$4="作業時間（hh:mm）",中間処理!$G:$G,中間処理!$I:$I),中間処理!$E:$E,AK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128,中間処理!$B:$B,"予定",中間処理!$C:$C,"&gt;="&amp;$G$1,中間処理!$C:$C,"&lt;="&amp;$G$2,中間処理!$D:$D,IF($G$3="すべての作業","&lt;&gt;",$G$3)),0)
)
/IF($G$5="10aあたり",AK$8*10,1)),"")</f>
        <v/>
      </c>
      <c r="AL128" s="35" t="str">
        <f>IFERROR(IF(AL$7="","",
(
SUMIFS(IF($G$4="作業時間（hh:mm）",中間処理!$G:$G,中間処理!$I:$I),中間処理!$E:$E,AL$7,中間処理!$F:$F,$F128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128,中間処理!$B:$B,"予定",中間処理!$C:$C,"&gt;="&amp;$G$1,中間処理!$C:$C,"&lt;="&amp;$G$2,中間処理!$D:$D,IF($G$3="すべての作業","&lt;&gt;",$G$3)),0)
)
/IF($G$5="10aあたり",AL$8*10,1)),"")</f>
        <v/>
      </c>
    </row>
    <row r="129" spans="7:38">
      <c r="G129" s="13"/>
      <c r="H129" s="22" t="str">
        <f>IF(G129="","",
IF(G$4="作業時間（hh:mm）",SUM(I129:AL129),
IF(
COUNTIFS(単価情報!C:C,F129,単価情報!B:B,"作業者",単価情報!K:K,"&gt;="&amp;G$1,単価情報!J:J,"&lt;="&amp;G$2)
+COUNTIFS(単価情報!C:C,F129,単価情報!B:B,"作業者",単価情報!K:K,"",単価情報!J:J,"&lt;="&amp;G$2)=0,
"単価設定なし",SUM(I129:AL129))))</f>
        <v/>
      </c>
      <c r="I129" s="34" t="str">
        <f>IFERROR(IF(I$7="","",
(
SUMIFS(IF($G$4="作業時間（hh:mm）",中間処理!$G:$G,中間処理!$I:$I),中間処理!$E:$E,I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129,中間処理!$B:$B,"予定",中間処理!$C:$C,"&gt;="&amp;$G$1,中間処理!$C:$C,"&lt;="&amp;$G$2,中間処理!$D:$D,IF($G$3="すべての作業","&lt;&gt;",$G$3)),0)
)
/IF($G$5="10aあたり",I$8*10,1)),"")</f>
        <v/>
      </c>
      <c r="J129" s="35" t="str">
        <f>IFERROR(IF(J$7="","",
(
SUMIFS(IF($G$4="作業時間（hh:mm）",中間処理!$G:$G,中間処理!$I:$I),中間処理!$E:$E,J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129,中間処理!$B:$B,"予定",中間処理!$C:$C,"&gt;="&amp;$G$1,中間処理!$C:$C,"&lt;="&amp;$G$2,中間処理!$D:$D,IF($G$3="すべての作業","&lt;&gt;",$G$3)),0)
)
/IF($G$5="10aあたり",J$8*10,1)),"")</f>
        <v/>
      </c>
      <c r="K129" s="35" t="str">
        <f>IFERROR(IF(K$7="","",
(
SUMIFS(IF($G$4="作業時間（hh:mm）",中間処理!$G:$G,中間処理!$I:$I),中間処理!$E:$E,K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129,中間処理!$B:$B,"予定",中間処理!$C:$C,"&gt;="&amp;$G$1,中間処理!$C:$C,"&lt;="&amp;$G$2,中間処理!$D:$D,IF($G$3="すべての作業","&lt;&gt;",$G$3)),0)
)
/IF($G$5="10aあたり",K$8*10,1)),"")</f>
        <v/>
      </c>
      <c r="L129" s="35" t="str">
        <f>IFERROR(IF(L$7="","",
(
SUMIFS(IF($G$4="作業時間（hh:mm）",中間処理!$G:$G,中間処理!$I:$I),中間処理!$E:$E,L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129,中間処理!$B:$B,"予定",中間処理!$C:$C,"&gt;="&amp;$G$1,中間処理!$C:$C,"&lt;="&amp;$G$2,中間処理!$D:$D,IF($G$3="すべての作業","&lt;&gt;",$G$3)),0)
)
/IF($G$5="10aあたり",L$8*10,1)),"")</f>
        <v/>
      </c>
      <c r="M129" s="35" t="str">
        <f>IFERROR(IF(M$7="","",
(
SUMIFS(IF($G$4="作業時間（hh:mm）",中間処理!$G:$G,中間処理!$I:$I),中間処理!$E:$E,M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129,中間処理!$B:$B,"予定",中間処理!$C:$C,"&gt;="&amp;$G$1,中間処理!$C:$C,"&lt;="&amp;$G$2,中間処理!$D:$D,IF($G$3="すべての作業","&lt;&gt;",$G$3)),0)
)
/IF($G$5="10aあたり",M$8*10,1)),"")</f>
        <v/>
      </c>
      <c r="N129" s="35" t="str">
        <f>IFERROR(IF(N$7="","",
(
SUMIFS(IF($G$4="作業時間（hh:mm）",中間処理!$G:$G,中間処理!$I:$I),中間処理!$E:$E,N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129,中間処理!$B:$B,"予定",中間処理!$C:$C,"&gt;="&amp;$G$1,中間処理!$C:$C,"&lt;="&amp;$G$2,中間処理!$D:$D,IF($G$3="すべての作業","&lt;&gt;",$G$3)),0)
)
/IF($G$5="10aあたり",N$8*10,1)),"")</f>
        <v/>
      </c>
      <c r="O129" s="35" t="str">
        <f>IFERROR(IF(O$7="","",
(
SUMIFS(IF($G$4="作業時間（hh:mm）",中間処理!$G:$G,中間処理!$I:$I),中間処理!$E:$E,O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129,中間処理!$B:$B,"予定",中間処理!$C:$C,"&gt;="&amp;$G$1,中間処理!$C:$C,"&lt;="&amp;$G$2,中間処理!$D:$D,IF($G$3="すべての作業","&lt;&gt;",$G$3)),0)
)
/IF($G$5="10aあたり",O$8*10,1)),"")</f>
        <v/>
      </c>
      <c r="P129" s="35" t="str">
        <f>IFERROR(IF(P$7="","",
(
SUMIFS(IF($G$4="作業時間（hh:mm）",中間処理!$G:$G,中間処理!$I:$I),中間処理!$E:$E,P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129,中間処理!$B:$B,"予定",中間処理!$C:$C,"&gt;="&amp;$G$1,中間処理!$C:$C,"&lt;="&amp;$G$2,中間処理!$D:$D,IF($G$3="すべての作業","&lt;&gt;",$G$3)),0)
)
/IF($G$5="10aあたり",P$8*10,1)),"")</f>
        <v/>
      </c>
      <c r="Q129" s="35" t="str">
        <f>IFERROR(IF(Q$7="","",
(
SUMIFS(IF($G$4="作業時間（hh:mm）",中間処理!$G:$G,中間処理!$I:$I),中間処理!$E:$E,Q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129,中間処理!$B:$B,"予定",中間処理!$C:$C,"&gt;="&amp;$G$1,中間処理!$C:$C,"&lt;="&amp;$G$2,中間処理!$D:$D,IF($G$3="すべての作業","&lt;&gt;",$G$3)),0)
)
/IF($G$5="10aあたり",Q$8*10,1)),"")</f>
        <v/>
      </c>
      <c r="R129" s="35" t="str">
        <f>IFERROR(IF(R$7="","",
(
SUMIFS(IF($G$4="作業時間（hh:mm）",中間処理!$G:$G,中間処理!$I:$I),中間処理!$E:$E,R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129,中間処理!$B:$B,"予定",中間処理!$C:$C,"&gt;="&amp;$G$1,中間処理!$C:$C,"&lt;="&amp;$G$2,中間処理!$D:$D,IF($G$3="すべての作業","&lt;&gt;",$G$3)),0)
)
/IF($G$5="10aあたり",R$8*10,1)),"")</f>
        <v/>
      </c>
      <c r="S129" s="35" t="str">
        <f>IFERROR(IF(S$7="","",
(
SUMIFS(IF($G$4="作業時間（hh:mm）",中間処理!$G:$G,中間処理!$I:$I),中間処理!$E:$E,S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129,中間処理!$B:$B,"予定",中間処理!$C:$C,"&gt;="&amp;$G$1,中間処理!$C:$C,"&lt;="&amp;$G$2,中間処理!$D:$D,IF($G$3="すべての作業","&lt;&gt;",$G$3)),0)
)
/IF($G$5="10aあたり",S$8*10,1)),"")</f>
        <v/>
      </c>
      <c r="T129" s="35" t="str">
        <f>IFERROR(IF(T$7="","",
(
SUMIFS(IF($G$4="作業時間（hh:mm）",中間処理!$G:$G,中間処理!$I:$I),中間処理!$E:$E,T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129,中間処理!$B:$B,"予定",中間処理!$C:$C,"&gt;="&amp;$G$1,中間処理!$C:$C,"&lt;="&amp;$G$2,中間処理!$D:$D,IF($G$3="すべての作業","&lt;&gt;",$G$3)),0)
)
/IF($G$5="10aあたり",T$8*10,1)),"")</f>
        <v/>
      </c>
      <c r="U129" s="35" t="str">
        <f>IFERROR(IF(U$7="","",
(
SUMIFS(IF($G$4="作業時間（hh:mm）",中間処理!$G:$G,中間処理!$I:$I),中間処理!$E:$E,U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129,中間処理!$B:$B,"予定",中間処理!$C:$C,"&gt;="&amp;$G$1,中間処理!$C:$C,"&lt;="&amp;$G$2,中間処理!$D:$D,IF($G$3="すべての作業","&lt;&gt;",$G$3)),0)
)
/IF($G$5="10aあたり",U$8*10,1)),"")</f>
        <v/>
      </c>
      <c r="V129" s="35" t="str">
        <f>IFERROR(IF(V$7="","",
(
SUMIFS(IF($G$4="作業時間（hh:mm）",中間処理!$G:$G,中間処理!$I:$I),中間処理!$E:$E,V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129,中間処理!$B:$B,"予定",中間処理!$C:$C,"&gt;="&amp;$G$1,中間処理!$C:$C,"&lt;="&amp;$G$2,中間処理!$D:$D,IF($G$3="すべての作業","&lt;&gt;",$G$3)),0)
)
/IF($G$5="10aあたり",V$8*10,1)),"")</f>
        <v/>
      </c>
      <c r="W129" s="35" t="str">
        <f>IFERROR(IF(W$7="","",
(
SUMIFS(IF($G$4="作業時間（hh:mm）",中間処理!$G:$G,中間処理!$I:$I),中間処理!$E:$E,W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129,中間処理!$B:$B,"予定",中間処理!$C:$C,"&gt;="&amp;$G$1,中間処理!$C:$C,"&lt;="&amp;$G$2,中間処理!$D:$D,IF($G$3="すべての作業","&lt;&gt;",$G$3)),0)
)
/IF($G$5="10aあたり",W$8*10,1)),"")</f>
        <v/>
      </c>
      <c r="X129" s="35" t="str">
        <f>IFERROR(IF(X$7="","",
(
SUMIFS(IF($G$4="作業時間（hh:mm）",中間処理!$G:$G,中間処理!$I:$I),中間処理!$E:$E,X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129,中間処理!$B:$B,"予定",中間処理!$C:$C,"&gt;="&amp;$G$1,中間処理!$C:$C,"&lt;="&amp;$G$2,中間処理!$D:$D,IF($G$3="すべての作業","&lt;&gt;",$G$3)),0)
)
/IF($G$5="10aあたり",X$8*10,1)),"")</f>
        <v/>
      </c>
      <c r="Y129" s="35" t="str">
        <f>IFERROR(IF(Y$7="","",
(
SUMIFS(IF($G$4="作業時間（hh:mm）",中間処理!$G:$G,中間処理!$I:$I),中間処理!$E:$E,Y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129,中間処理!$B:$B,"予定",中間処理!$C:$C,"&gt;="&amp;$G$1,中間処理!$C:$C,"&lt;="&amp;$G$2,中間処理!$D:$D,IF($G$3="すべての作業","&lt;&gt;",$G$3)),0)
)
/IF($G$5="10aあたり",Y$8*10,1)),"")</f>
        <v/>
      </c>
      <c r="Z129" s="35" t="str">
        <f>IFERROR(IF(Z$7="","",
(
SUMIFS(IF($G$4="作業時間（hh:mm）",中間処理!$G:$G,中間処理!$I:$I),中間処理!$E:$E,Z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129,中間処理!$B:$B,"予定",中間処理!$C:$C,"&gt;="&amp;$G$1,中間処理!$C:$C,"&lt;="&amp;$G$2,中間処理!$D:$D,IF($G$3="すべての作業","&lt;&gt;",$G$3)),0)
)
/IF($G$5="10aあたり",Z$8*10,1)),"")</f>
        <v/>
      </c>
      <c r="AA129" s="35" t="str">
        <f>IFERROR(IF(AA$7="","",
(
SUMIFS(IF($G$4="作業時間（hh:mm）",中間処理!$G:$G,中間処理!$I:$I),中間処理!$E:$E,AA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129,中間処理!$B:$B,"予定",中間処理!$C:$C,"&gt;="&amp;$G$1,中間処理!$C:$C,"&lt;="&amp;$G$2,中間処理!$D:$D,IF($G$3="すべての作業","&lt;&gt;",$G$3)),0)
)
/IF($G$5="10aあたり",AA$8*10,1)),"")</f>
        <v/>
      </c>
      <c r="AB129" s="35" t="str">
        <f>IFERROR(IF(AB$7="","",
(
SUMIFS(IF($G$4="作業時間（hh:mm）",中間処理!$G:$G,中間処理!$I:$I),中間処理!$E:$E,AB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129,中間処理!$B:$B,"予定",中間処理!$C:$C,"&gt;="&amp;$G$1,中間処理!$C:$C,"&lt;="&amp;$G$2,中間処理!$D:$D,IF($G$3="すべての作業","&lt;&gt;",$G$3)),0)
)
/IF($G$5="10aあたり",AB$8*10,1)),"")</f>
        <v/>
      </c>
      <c r="AC129" s="35" t="str">
        <f>IFERROR(IF(AC$7="","",
(
SUMIFS(IF($G$4="作業時間（hh:mm）",中間処理!$G:$G,中間処理!$I:$I),中間処理!$E:$E,AC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129,中間処理!$B:$B,"予定",中間処理!$C:$C,"&gt;="&amp;$G$1,中間処理!$C:$C,"&lt;="&amp;$G$2,中間処理!$D:$D,IF($G$3="すべての作業","&lt;&gt;",$G$3)),0)
)
/IF($G$5="10aあたり",AC$8*10,1)),"")</f>
        <v/>
      </c>
      <c r="AD129" s="35" t="str">
        <f>IFERROR(IF(AD$7="","",
(
SUMIFS(IF($G$4="作業時間（hh:mm）",中間処理!$G:$G,中間処理!$I:$I),中間処理!$E:$E,AD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129,中間処理!$B:$B,"予定",中間処理!$C:$C,"&gt;="&amp;$G$1,中間処理!$C:$C,"&lt;="&amp;$G$2,中間処理!$D:$D,IF($G$3="すべての作業","&lt;&gt;",$G$3)),0)
)
/IF($G$5="10aあたり",AD$8*10,1)),"")</f>
        <v/>
      </c>
      <c r="AE129" s="35" t="str">
        <f>IFERROR(IF(AE$7="","",
(
SUMIFS(IF($G$4="作業時間（hh:mm）",中間処理!$G:$G,中間処理!$I:$I),中間処理!$E:$E,AE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129,中間処理!$B:$B,"予定",中間処理!$C:$C,"&gt;="&amp;$G$1,中間処理!$C:$C,"&lt;="&amp;$G$2,中間処理!$D:$D,IF($G$3="すべての作業","&lt;&gt;",$G$3)),0)
)
/IF($G$5="10aあたり",AE$8*10,1)),"")</f>
        <v/>
      </c>
      <c r="AF129" s="35" t="str">
        <f>IFERROR(IF(AF$7="","",
(
SUMIFS(IF($G$4="作業時間（hh:mm）",中間処理!$G:$G,中間処理!$I:$I),中間処理!$E:$E,AF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129,中間処理!$B:$B,"予定",中間処理!$C:$C,"&gt;="&amp;$G$1,中間処理!$C:$C,"&lt;="&amp;$G$2,中間処理!$D:$D,IF($G$3="すべての作業","&lt;&gt;",$G$3)),0)
)
/IF($G$5="10aあたり",AF$8*10,1)),"")</f>
        <v/>
      </c>
      <c r="AG129" s="35" t="str">
        <f>IFERROR(IF(AG$7="","",
(
SUMIFS(IF($G$4="作業時間（hh:mm）",中間処理!$G:$G,中間処理!$I:$I),中間処理!$E:$E,AG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129,中間処理!$B:$B,"予定",中間処理!$C:$C,"&gt;="&amp;$G$1,中間処理!$C:$C,"&lt;="&amp;$G$2,中間処理!$D:$D,IF($G$3="すべての作業","&lt;&gt;",$G$3)),0)
)
/IF($G$5="10aあたり",AG$8*10,1)),"")</f>
        <v/>
      </c>
      <c r="AH129" s="35" t="str">
        <f>IFERROR(IF(AH$7="","",
(
SUMIFS(IF($G$4="作業時間（hh:mm）",中間処理!$G:$G,中間処理!$I:$I),中間処理!$E:$E,AH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129,中間処理!$B:$B,"予定",中間処理!$C:$C,"&gt;="&amp;$G$1,中間処理!$C:$C,"&lt;="&amp;$G$2,中間処理!$D:$D,IF($G$3="すべての作業","&lt;&gt;",$G$3)),0)
)
/IF($G$5="10aあたり",AH$8*10,1)),"")</f>
        <v/>
      </c>
      <c r="AI129" s="35" t="str">
        <f>IFERROR(IF(AI$7="","",
(
SUMIFS(IF($G$4="作業時間（hh:mm）",中間処理!$G:$G,中間処理!$I:$I),中間処理!$E:$E,AI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129,中間処理!$B:$B,"予定",中間処理!$C:$C,"&gt;="&amp;$G$1,中間処理!$C:$C,"&lt;="&amp;$G$2,中間処理!$D:$D,IF($G$3="すべての作業","&lt;&gt;",$G$3)),0)
)
/IF($G$5="10aあたり",AI$8*10,1)),"")</f>
        <v/>
      </c>
      <c r="AJ129" s="35" t="str">
        <f>IFERROR(IF(AJ$7="","",
(
SUMIFS(IF($G$4="作業時間（hh:mm）",中間処理!$G:$G,中間処理!$I:$I),中間処理!$E:$E,AJ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129,中間処理!$B:$B,"予定",中間処理!$C:$C,"&gt;="&amp;$G$1,中間処理!$C:$C,"&lt;="&amp;$G$2,中間処理!$D:$D,IF($G$3="すべての作業","&lt;&gt;",$G$3)),0)
)
/IF($G$5="10aあたり",AJ$8*10,1)),"")</f>
        <v/>
      </c>
      <c r="AK129" s="35" t="str">
        <f>IFERROR(IF(AK$7="","",
(
SUMIFS(IF($G$4="作業時間（hh:mm）",中間処理!$G:$G,中間処理!$I:$I),中間処理!$E:$E,AK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129,中間処理!$B:$B,"予定",中間処理!$C:$C,"&gt;="&amp;$G$1,中間処理!$C:$C,"&lt;="&amp;$G$2,中間処理!$D:$D,IF($G$3="すべての作業","&lt;&gt;",$G$3)),0)
)
/IF($G$5="10aあたり",AK$8*10,1)),"")</f>
        <v/>
      </c>
      <c r="AL129" s="35" t="str">
        <f>IFERROR(IF(AL$7="","",
(
SUMIFS(IF($G$4="作業時間（hh:mm）",中間処理!$G:$G,中間処理!$I:$I),中間処理!$E:$E,AL$7,中間処理!$F:$F,$F129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129,中間処理!$B:$B,"予定",中間処理!$C:$C,"&gt;="&amp;$G$1,中間処理!$C:$C,"&lt;="&amp;$G$2,中間処理!$D:$D,IF($G$3="すべての作業","&lt;&gt;",$G$3)),0)
)
/IF($G$5="10aあたり",AL$8*10,1)),"")</f>
        <v/>
      </c>
    </row>
    <row r="130" spans="7:38">
      <c r="G130" s="13"/>
      <c r="H130" s="22" t="str">
        <f>IF(G130="","",
IF(G$4="作業時間（hh:mm）",SUM(I130:AL130),
IF(
COUNTIFS(単価情報!C:C,F130,単価情報!B:B,"作業者",単価情報!K:K,"&gt;="&amp;G$1,単価情報!J:J,"&lt;="&amp;G$2)
+COUNTIFS(単価情報!C:C,F130,単価情報!B:B,"作業者",単価情報!K:K,"",単価情報!J:J,"&lt;="&amp;G$2)=0,
"単価設定なし",SUM(I130:AL130))))</f>
        <v/>
      </c>
      <c r="I130" s="34" t="str">
        <f>IFERROR(IF(I$7="","",
(
SUMIFS(IF($G$4="作業時間（hh:mm）",中間処理!$G:$G,中間処理!$I:$I),中間処理!$E:$E,I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130,中間処理!$B:$B,"予定",中間処理!$C:$C,"&gt;="&amp;$G$1,中間処理!$C:$C,"&lt;="&amp;$G$2,中間処理!$D:$D,IF($G$3="すべての作業","&lt;&gt;",$G$3)),0)
)
/IF($G$5="10aあたり",I$8*10,1)),"")</f>
        <v/>
      </c>
      <c r="J130" s="35" t="str">
        <f>IFERROR(IF(J$7="","",
(
SUMIFS(IF($G$4="作業時間（hh:mm）",中間処理!$G:$G,中間処理!$I:$I),中間処理!$E:$E,J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130,中間処理!$B:$B,"予定",中間処理!$C:$C,"&gt;="&amp;$G$1,中間処理!$C:$C,"&lt;="&amp;$G$2,中間処理!$D:$D,IF($G$3="すべての作業","&lt;&gt;",$G$3)),0)
)
/IF($G$5="10aあたり",J$8*10,1)),"")</f>
        <v/>
      </c>
      <c r="K130" s="35" t="str">
        <f>IFERROR(IF(K$7="","",
(
SUMIFS(IF($G$4="作業時間（hh:mm）",中間処理!$G:$G,中間処理!$I:$I),中間処理!$E:$E,K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130,中間処理!$B:$B,"予定",中間処理!$C:$C,"&gt;="&amp;$G$1,中間処理!$C:$C,"&lt;="&amp;$G$2,中間処理!$D:$D,IF($G$3="すべての作業","&lt;&gt;",$G$3)),0)
)
/IF($G$5="10aあたり",K$8*10,1)),"")</f>
        <v/>
      </c>
      <c r="L130" s="35" t="str">
        <f>IFERROR(IF(L$7="","",
(
SUMIFS(IF($G$4="作業時間（hh:mm）",中間処理!$G:$G,中間処理!$I:$I),中間処理!$E:$E,L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130,中間処理!$B:$B,"予定",中間処理!$C:$C,"&gt;="&amp;$G$1,中間処理!$C:$C,"&lt;="&amp;$G$2,中間処理!$D:$D,IF($G$3="すべての作業","&lt;&gt;",$G$3)),0)
)
/IF($G$5="10aあたり",L$8*10,1)),"")</f>
        <v/>
      </c>
      <c r="M130" s="35" t="str">
        <f>IFERROR(IF(M$7="","",
(
SUMIFS(IF($G$4="作業時間（hh:mm）",中間処理!$G:$G,中間処理!$I:$I),中間処理!$E:$E,M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130,中間処理!$B:$B,"予定",中間処理!$C:$C,"&gt;="&amp;$G$1,中間処理!$C:$C,"&lt;="&amp;$G$2,中間処理!$D:$D,IF($G$3="すべての作業","&lt;&gt;",$G$3)),0)
)
/IF($G$5="10aあたり",M$8*10,1)),"")</f>
        <v/>
      </c>
      <c r="N130" s="35" t="str">
        <f>IFERROR(IF(N$7="","",
(
SUMIFS(IF($G$4="作業時間（hh:mm）",中間処理!$G:$G,中間処理!$I:$I),中間処理!$E:$E,N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130,中間処理!$B:$B,"予定",中間処理!$C:$C,"&gt;="&amp;$G$1,中間処理!$C:$C,"&lt;="&amp;$G$2,中間処理!$D:$D,IF($G$3="すべての作業","&lt;&gt;",$G$3)),0)
)
/IF($G$5="10aあたり",N$8*10,1)),"")</f>
        <v/>
      </c>
      <c r="O130" s="35" t="str">
        <f>IFERROR(IF(O$7="","",
(
SUMIFS(IF($G$4="作業時間（hh:mm）",中間処理!$G:$G,中間処理!$I:$I),中間処理!$E:$E,O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130,中間処理!$B:$B,"予定",中間処理!$C:$C,"&gt;="&amp;$G$1,中間処理!$C:$C,"&lt;="&amp;$G$2,中間処理!$D:$D,IF($G$3="すべての作業","&lt;&gt;",$G$3)),0)
)
/IF($G$5="10aあたり",O$8*10,1)),"")</f>
        <v/>
      </c>
      <c r="P130" s="35" t="str">
        <f>IFERROR(IF(P$7="","",
(
SUMIFS(IF($G$4="作業時間（hh:mm）",中間処理!$G:$G,中間処理!$I:$I),中間処理!$E:$E,P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130,中間処理!$B:$B,"予定",中間処理!$C:$C,"&gt;="&amp;$G$1,中間処理!$C:$C,"&lt;="&amp;$G$2,中間処理!$D:$D,IF($G$3="すべての作業","&lt;&gt;",$G$3)),0)
)
/IF($G$5="10aあたり",P$8*10,1)),"")</f>
        <v/>
      </c>
      <c r="Q130" s="35" t="str">
        <f>IFERROR(IF(Q$7="","",
(
SUMIFS(IF($G$4="作業時間（hh:mm）",中間処理!$G:$G,中間処理!$I:$I),中間処理!$E:$E,Q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130,中間処理!$B:$B,"予定",中間処理!$C:$C,"&gt;="&amp;$G$1,中間処理!$C:$C,"&lt;="&amp;$G$2,中間処理!$D:$D,IF($G$3="すべての作業","&lt;&gt;",$G$3)),0)
)
/IF($G$5="10aあたり",Q$8*10,1)),"")</f>
        <v/>
      </c>
      <c r="R130" s="35" t="str">
        <f>IFERROR(IF(R$7="","",
(
SUMIFS(IF($G$4="作業時間（hh:mm）",中間処理!$G:$G,中間処理!$I:$I),中間処理!$E:$E,R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130,中間処理!$B:$B,"予定",中間処理!$C:$C,"&gt;="&amp;$G$1,中間処理!$C:$C,"&lt;="&amp;$G$2,中間処理!$D:$D,IF($G$3="すべての作業","&lt;&gt;",$G$3)),0)
)
/IF($G$5="10aあたり",R$8*10,1)),"")</f>
        <v/>
      </c>
      <c r="S130" s="35" t="str">
        <f>IFERROR(IF(S$7="","",
(
SUMIFS(IF($G$4="作業時間（hh:mm）",中間処理!$G:$G,中間処理!$I:$I),中間処理!$E:$E,S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130,中間処理!$B:$B,"予定",中間処理!$C:$C,"&gt;="&amp;$G$1,中間処理!$C:$C,"&lt;="&amp;$G$2,中間処理!$D:$D,IF($G$3="すべての作業","&lt;&gt;",$G$3)),0)
)
/IF($G$5="10aあたり",S$8*10,1)),"")</f>
        <v/>
      </c>
      <c r="T130" s="35" t="str">
        <f>IFERROR(IF(T$7="","",
(
SUMIFS(IF($G$4="作業時間（hh:mm）",中間処理!$G:$G,中間処理!$I:$I),中間処理!$E:$E,T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130,中間処理!$B:$B,"予定",中間処理!$C:$C,"&gt;="&amp;$G$1,中間処理!$C:$C,"&lt;="&amp;$G$2,中間処理!$D:$D,IF($G$3="すべての作業","&lt;&gt;",$G$3)),0)
)
/IF($G$5="10aあたり",T$8*10,1)),"")</f>
        <v/>
      </c>
      <c r="U130" s="35" t="str">
        <f>IFERROR(IF(U$7="","",
(
SUMIFS(IF($G$4="作業時間（hh:mm）",中間処理!$G:$G,中間処理!$I:$I),中間処理!$E:$E,U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130,中間処理!$B:$B,"予定",中間処理!$C:$C,"&gt;="&amp;$G$1,中間処理!$C:$C,"&lt;="&amp;$G$2,中間処理!$D:$D,IF($G$3="すべての作業","&lt;&gt;",$G$3)),0)
)
/IF($G$5="10aあたり",U$8*10,1)),"")</f>
        <v/>
      </c>
      <c r="V130" s="35" t="str">
        <f>IFERROR(IF(V$7="","",
(
SUMIFS(IF($G$4="作業時間（hh:mm）",中間処理!$G:$G,中間処理!$I:$I),中間処理!$E:$E,V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130,中間処理!$B:$B,"予定",中間処理!$C:$C,"&gt;="&amp;$G$1,中間処理!$C:$C,"&lt;="&amp;$G$2,中間処理!$D:$D,IF($G$3="すべての作業","&lt;&gt;",$G$3)),0)
)
/IF($G$5="10aあたり",V$8*10,1)),"")</f>
        <v/>
      </c>
      <c r="W130" s="35" t="str">
        <f>IFERROR(IF(W$7="","",
(
SUMIFS(IF($G$4="作業時間（hh:mm）",中間処理!$G:$G,中間処理!$I:$I),中間処理!$E:$E,W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130,中間処理!$B:$B,"予定",中間処理!$C:$C,"&gt;="&amp;$G$1,中間処理!$C:$C,"&lt;="&amp;$G$2,中間処理!$D:$D,IF($G$3="すべての作業","&lt;&gt;",$G$3)),0)
)
/IF($G$5="10aあたり",W$8*10,1)),"")</f>
        <v/>
      </c>
      <c r="X130" s="35" t="str">
        <f>IFERROR(IF(X$7="","",
(
SUMIFS(IF($G$4="作業時間（hh:mm）",中間処理!$G:$G,中間処理!$I:$I),中間処理!$E:$E,X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130,中間処理!$B:$B,"予定",中間処理!$C:$C,"&gt;="&amp;$G$1,中間処理!$C:$C,"&lt;="&amp;$G$2,中間処理!$D:$D,IF($G$3="すべての作業","&lt;&gt;",$G$3)),0)
)
/IF($G$5="10aあたり",X$8*10,1)),"")</f>
        <v/>
      </c>
      <c r="Y130" s="35" t="str">
        <f>IFERROR(IF(Y$7="","",
(
SUMIFS(IF($G$4="作業時間（hh:mm）",中間処理!$G:$G,中間処理!$I:$I),中間処理!$E:$E,Y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130,中間処理!$B:$B,"予定",中間処理!$C:$C,"&gt;="&amp;$G$1,中間処理!$C:$C,"&lt;="&amp;$G$2,中間処理!$D:$D,IF($G$3="すべての作業","&lt;&gt;",$G$3)),0)
)
/IF($G$5="10aあたり",Y$8*10,1)),"")</f>
        <v/>
      </c>
      <c r="Z130" s="35" t="str">
        <f>IFERROR(IF(Z$7="","",
(
SUMIFS(IF($G$4="作業時間（hh:mm）",中間処理!$G:$G,中間処理!$I:$I),中間処理!$E:$E,Z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130,中間処理!$B:$B,"予定",中間処理!$C:$C,"&gt;="&amp;$G$1,中間処理!$C:$C,"&lt;="&amp;$G$2,中間処理!$D:$D,IF($G$3="すべての作業","&lt;&gt;",$G$3)),0)
)
/IF($G$5="10aあたり",Z$8*10,1)),"")</f>
        <v/>
      </c>
      <c r="AA130" s="35" t="str">
        <f>IFERROR(IF(AA$7="","",
(
SUMIFS(IF($G$4="作業時間（hh:mm）",中間処理!$G:$G,中間処理!$I:$I),中間処理!$E:$E,AA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130,中間処理!$B:$B,"予定",中間処理!$C:$C,"&gt;="&amp;$G$1,中間処理!$C:$C,"&lt;="&amp;$G$2,中間処理!$D:$D,IF($G$3="すべての作業","&lt;&gt;",$G$3)),0)
)
/IF($G$5="10aあたり",AA$8*10,1)),"")</f>
        <v/>
      </c>
      <c r="AB130" s="35" t="str">
        <f>IFERROR(IF(AB$7="","",
(
SUMIFS(IF($G$4="作業時間（hh:mm）",中間処理!$G:$G,中間処理!$I:$I),中間処理!$E:$E,AB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130,中間処理!$B:$B,"予定",中間処理!$C:$C,"&gt;="&amp;$G$1,中間処理!$C:$C,"&lt;="&amp;$G$2,中間処理!$D:$D,IF($G$3="すべての作業","&lt;&gt;",$G$3)),0)
)
/IF($G$5="10aあたり",AB$8*10,1)),"")</f>
        <v/>
      </c>
      <c r="AC130" s="35" t="str">
        <f>IFERROR(IF(AC$7="","",
(
SUMIFS(IF($G$4="作業時間（hh:mm）",中間処理!$G:$G,中間処理!$I:$I),中間処理!$E:$E,AC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130,中間処理!$B:$B,"予定",中間処理!$C:$C,"&gt;="&amp;$G$1,中間処理!$C:$C,"&lt;="&amp;$G$2,中間処理!$D:$D,IF($G$3="すべての作業","&lt;&gt;",$G$3)),0)
)
/IF($G$5="10aあたり",AC$8*10,1)),"")</f>
        <v/>
      </c>
      <c r="AD130" s="35" t="str">
        <f>IFERROR(IF(AD$7="","",
(
SUMIFS(IF($G$4="作業時間（hh:mm）",中間処理!$G:$G,中間処理!$I:$I),中間処理!$E:$E,AD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130,中間処理!$B:$B,"予定",中間処理!$C:$C,"&gt;="&amp;$G$1,中間処理!$C:$C,"&lt;="&amp;$G$2,中間処理!$D:$D,IF($G$3="すべての作業","&lt;&gt;",$G$3)),0)
)
/IF($G$5="10aあたり",AD$8*10,1)),"")</f>
        <v/>
      </c>
      <c r="AE130" s="35" t="str">
        <f>IFERROR(IF(AE$7="","",
(
SUMIFS(IF($G$4="作業時間（hh:mm）",中間処理!$G:$G,中間処理!$I:$I),中間処理!$E:$E,AE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130,中間処理!$B:$B,"予定",中間処理!$C:$C,"&gt;="&amp;$G$1,中間処理!$C:$C,"&lt;="&amp;$G$2,中間処理!$D:$D,IF($G$3="すべての作業","&lt;&gt;",$G$3)),0)
)
/IF($G$5="10aあたり",AE$8*10,1)),"")</f>
        <v/>
      </c>
      <c r="AF130" s="35" t="str">
        <f>IFERROR(IF(AF$7="","",
(
SUMIFS(IF($G$4="作業時間（hh:mm）",中間処理!$G:$G,中間処理!$I:$I),中間処理!$E:$E,AF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130,中間処理!$B:$B,"予定",中間処理!$C:$C,"&gt;="&amp;$G$1,中間処理!$C:$C,"&lt;="&amp;$G$2,中間処理!$D:$D,IF($G$3="すべての作業","&lt;&gt;",$G$3)),0)
)
/IF($G$5="10aあたり",AF$8*10,1)),"")</f>
        <v/>
      </c>
      <c r="AG130" s="35" t="str">
        <f>IFERROR(IF(AG$7="","",
(
SUMIFS(IF($G$4="作業時間（hh:mm）",中間処理!$G:$G,中間処理!$I:$I),中間処理!$E:$E,AG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130,中間処理!$B:$B,"予定",中間処理!$C:$C,"&gt;="&amp;$G$1,中間処理!$C:$C,"&lt;="&amp;$G$2,中間処理!$D:$D,IF($G$3="すべての作業","&lt;&gt;",$G$3)),0)
)
/IF($G$5="10aあたり",AG$8*10,1)),"")</f>
        <v/>
      </c>
      <c r="AH130" s="35" t="str">
        <f>IFERROR(IF(AH$7="","",
(
SUMIFS(IF($G$4="作業時間（hh:mm）",中間処理!$G:$G,中間処理!$I:$I),中間処理!$E:$E,AH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130,中間処理!$B:$B,"予定",中間処理!$C:$C,"&gt;="&amp;$G$1,中間処理!$C:$C,"&lt;="&amp;$G$2,中間処理!$D:$D,IF($G$3="すべての作業","&lt;&gt;",$G$3)),0)
)
/IF($G$5="10aあたり",AH$8*10,1)),"")</f>
        <v/>
      </c>
      <c r="AI130" s="35" t="str">
        <f>IFERROR(IF(AI$7="","",
(
SUMIFS(IF($G$4="作業時間（hh:mm）",中間処理!$G:$G,中間処理!$I:$I),中間処理!$E:$E,AI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130,中間処理!$B:$B,"予定",中間処理!$C:$C,"&gt;="&amp;$G$1,中間処理!$C:$C,"&lt;="&amp;$G$2,中間処理!$D:$D,IF($G$3="すべての作業","&lt;&gt;",$G$3)),0)
)
/IF($G$5="10aあたり",AI$8*10,1)),"")</f>
        <v/>
      </c>
      <c r="AJ130" s="35" t="str">
        <f>IFERROR(IF(AJ$7="","",
(
SUMIFS(IF($G$4="作業時間（hh:mm）",中間処理!$G:$G,中間処理!$I:$I),中間処理!$E:$E,AJ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130,中間処理!$B:$B,"予定",中間処理!$C:$C,"&gt;="&amp;$G$1,中間処理!$C:$C,"&lt;="&amp;$G$2,中間処理!$D:$D,IF($G$3="すべての作業","&lt;&gt;",$G$3)),0)
)
/IF($G$5="10aあたり",AJ$8*10,1)),"")</f>
        <v/>
      </c>
      <c r="AK130" s="35" t="str">
        <f>IFERROR(IF(AK$7="","",
(
SUMIFS(IF($G$4="作業時間（hh:mm）",中間処理!$G:$G,中間処理!$I:$I),中間処理!$E:$E,AK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130,中間処理!$B:$B,"予定",中間処理!$C:$C,"&gt;="&amp;$G$1,中間処理!$C:$C,"&lt;="&amp;$G$2,中間処理!$D:$D,IF($G$3="すべての作業","&lt;&gt;",$G$3)),0)
)
/IF($G$5="10aあたり",AK$8*10,1)),"")</f>
        <v/>
      </c>
      <c r="AL130" s="35" t="str">
        <f>IFERROR(IF(AL$7="","",
(
SUMIFS(IF($G$4="作業時間（hh:mm）",中間処理!$G:$G,中間処理!$I:$I),中間処理!$E:$E,AL$7,中間処理!$F:$F,$F130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130,中間処理!$B:$B,"予定",中間処理!$C:$C,"&gt;="&amp;$G$1,中間処理!$C:$C,"&lt;="&amp;$G$2,中間処理!$D:$D,IF($G$3="すべての作業","&lt;&gt;",$G$3)),0)
)
/IF($G$5="10aあたり",AL$8*10,1)),"")</f>
        <v/>
      </c>
    </row>
    <row r="131" spans="7:38">
      <c r="G131" s="13"/>
      <c r="H131" s="22" t="str">
        <f>IF(G131="","",
IF(G$4="作業時間（hh:mm）",SUM(I131:AL131),
IF(
COUNTIFS(単価情報!C:C,F131,単価情報!B:B,"作業者",単価情報!K:K,"&gt;="&amp;G$1,単価情報!J:J,"&lt;="&amp;G$2)
+COUNTIFS(単価情報!C:C,F131,単価情報!B:B,"作業者",単価情報!K:K,"",単価情報!J:J,"&lt;="&amp;G$2)=0,
"単価設定なし",SUM(I131:AL131))))</f>
        <v/>
      </c>
      <c r="I131" s="34" t="str">
        <f>IFERROR(IF(I$7="","",
(
SUMIFS(IF($G$4="作業時間（hh:mm）",中間処理!$G:$G,中間処理!$I:$I),中間処理!$E:$E,I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131,中間処理!$B:$B,"予定",中間処理!$C:$C,"&gt;="&amp;$G$1,中間処理!$C:$C,"&lt;="&amp;$G$2,中間処理!$D:$D,IF($G$3="すべての作業","&lt;&gt;",$G$3)),0)
)
/IF($G$5="10aあたり",I$8*10,1)),"")</f>
        <v/>
      </c>
      <c r="J131" s="35" t="str">
        <f>IFERROR(IF(J$7="","",
(
SUMIFS(IF($G$4="作業時間（hh:mm）",中間処理!$G:$G,中間処理!$I:$I),中間処理!$E:$E,J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131,中間処理!$B:$B,"予定",中間処理!$C:$C,"&gt;="&amp;$G$1,中間処理!$C:$C,"&lt;="&amp;$G$2,中間処理!$D:$D,IF($G$3="すべての作業","&lt;&gt;",$G$3)),0)
)
/IF($G$5="10aあたり",J$8*10,1)),"")</f>
        <v/>
      </c>
      <c r="K131" s="35" t="str">
        <f>IFERROR(IF(K$7="","",
(
SUMIFS(IF($G$4="作業時間（hh:mm）",中間処理!$G:$G,中間処理!$I:$I),中間処理!$E:$E,K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131,中間処理!$B:$B,"予定",中間処理!$C:$C,"&gt;="&amp;$G$1,中間処理!$C:$C,"&lt;="&amp;$G$2,中間処理!$D:$D,IF($G$3="すべての作業","&lt;&gt;",$G$3)),0)
)
/IF($G$5="10aあたり",K$8*10,1)),"")</f>
        <v/>
      </c>
      <c r="L131" s="35" t="str">
        <f>IFERROR(IF(L$7="","",
(
SUMIFS(IF($G$4="作業時間（hh:mm）",中間処理!$G:$G,中間処理!$I:$I),中間処理!$E:$E,L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131,中間処理!$B:$B,"予定",中間処理!$C:$C,"&gt;="&amp;$G$1,中間処理!$C:$C,"&lt;="&amp;$G$2,中間処理!$D:$D,IF($G$3="すべての作業","&lt;&gt;",$G$3)),0)
)
/IF($G$5="10aあたり",L$8*10,1)),"")</f>
        <v/>
      </c>
      <c r="M131" s="35" t="str">
        <f>IFERROR(IF(M$7="","",
(
SUMIFS(IF($G$4="作業時間（hh:mm）",中間処理!$G:$G,中間処理!$I:$I),中間処理!$E:$E,M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131,中間処理!$B:$B,"予定",中間処理!$C:$C,"&gt;="&amp;$G$1,中間処理!$C:$C,"&lt;="&amp;$G$2,中間処理!$D:$D,IF($G$3="すべての作業","&lt;&gt;",$G$3)),0)
)
/IF($G$5="10aあたり",M$8*10,1)),"")</f>
        <v/>
      </c>
      <c r="N131" s="35" t="str">
        <f>IFERROR(IF(N$7="","",
(
SUMIFS(IF($G$4="作業時間（hh:mm）",中間処理!$G:$G,中間処理!$I:$I),中間処理!$E:$E,N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131,中間処理!$B:$B,"予定",中間処理!$C:$C,"&gt;="&amp;$G$1,中間処理!$C:$C,"&lt;="&amp;$G$2,中間処理!$D:$D,IF($G$3="すべての作業","&lt;&gt;",$G$3)),0)
)
/IF($G$5="10aあたり",N$8*10,1)),"")</f>
        <v/>
      </c>
      <c r="O131" s="35" t="str">
        <f>IFERROR(IF(O$7="","",
(
SUMIFS(IF($G$4="作業時間（hh:mm）",中間処理!$G:$G,中間処理!$I:$I),中間処理!$E:$E,O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131,中間処理!$B:$B,"予定",中間処理!$C:$C,"&gt;="&amp;$G$1,中間処理!$C:$C,"&lt;="&amp;$G$2,中間処理!$D:$D,IF($G$3="すべての作業","&lt;&gt;",$G$3)),0)
)
/IF($G$5="10aあたり",O$8*10,1)),"")</f>
        <v/>
      </c>
      <c r="P131" s="35" t="str">
        <f>IFERROR(IF(P$7="","",
(
SUMIFS(IF($G$4="作業時間（hh:mm）",中間処理!$G:$G,中間処理!$I:$I),中間処理!$E:$E,P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131,中間処理!$B:$B,"予定",中間処理!$C:$C,"&gt;="&amp;$G$1,中間処理!$C:$C,"&lt;="&amp;$G$2,中間処理!$D:$D,IF($G$3="すべての作業","&lt;&gt;",$G$3)),0)
)
/IF($G$5="10aあたり",P$8*10,1)),"")</f>
        <v/>
      </c>
      <c r="Q131" s="35" t="str">
        <f>IFERROR(IF(Q$7="","",
(
SUMIFS(IF($G$4="作業時間（hh:mm）",中間処理!$G:$G,中間処理!$I:$I),中間処理!$E:$E,Q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131,中間処理!$B:$B,"予定",中間処理!$C:$C,"&gt;="&amp;$G$1,中間処理!$C:$C,"&lt;="&amp;$G$2,中間処理!$D:$D,IF($G$3="すべての作業","&lt;&gt;",$G$3)),0)
)
/IF($G$5="10aあたり",Q$8*10,1)),"")</f>
        <v/>
      </c>
      <c r="R131" s="35" t="str">
        <f>IFERROR(IF(R$7="","",
(
SUMIFS(IF($G$4="作業時間（hh:mm）",中間処理!$G:$G,中間処理!$I:$I),中間処理!$E:$E,R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131,中間処理!$B:$B,"予定",中間処理!$C:$C,"&gt;="&amp;$G$1,中間処理!$C:$C,"&lt;="&amp;$G$2,中間処理!$D:$D,IF($G$3="すべての作業","&lt;&gt;",$G$3)),0)
)
/IF($G$5="10aあたり",R$8*10,1)),"")</f>
        <v/>
      </c>
      <c r="S131" s="35" t="str">
        <f>IFERROR(IF(S$7="","",
(
SUMIFS(IF($G$4="作業時間（hh:mm）",中間処理!$G:$G,中間処理!$I:$I),中間処理!$E:$E,S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131,中間処理!$B:$B,"予定",中間処理!$C:$C,"&gt;="&amp;$G$1,中間処理!$C:$C,"&lt;="&amp;$G$2,中間処理!$D:$D,IF($G$3="すべての作業","&lt;&gt;",$G$3)),0)
)
/IF($G$5="10aあたり",S$8*10,1)),"")</f>
        <v/>
      </c>
      <c r="T131" s="35" t="str">
        <f>IFERROR(IF(T$7="","",
(
SUMIFS(IF($G$4="作業時間（hh:mm）",中間処理!$G:$G,中間処理!$I:$I),中間処理!$E:$E,T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131,中間処理!$B:$B,"予定",中間処理!$C:$C,"&gt;="&amp;$G$1,中間処理!$C:$C,"&lt;="&amp;$G$2,中間処理!$D:$D,IF($G$3="すべての作業","&lt;&gt;",$G$3)),0)
)
/IF($G$5="10aあたり",T$8*10,1)),"")</f>
        <v/>
      </c>
      <c r="U131" s="35" t="str">
        <f>IFERROR(IF(U$7="","",
(
SUMIFS(IF($G$4="作業時間（hh:mm）",中間処理!$G:$G,中間処理!$I:$I),中間処理!$E:$E,U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131,中間処理!$B:$B,"予定",中間処理!$C:$C,"&gt;="&amp;$G$1,中間処理!$C:$C,"&lt;="&amp;$G$2,中間処理!$D:$D,IF($G$3="すべての作業","&lt;&gt;",$G$3)),0)
)
/IF($G$5="10aあたり",U$8*10,1)),"")</f>
        <v/>
      </c>
      <c r="V131" s="35" t="str">
        <f>IFERROR(IF(V$7="","",
(
SUMIFS(IF($G$4="作業時間（hh:mm）",中間処理!$G:$G,中間処理!$I:$I),中間処理!$E:$E,V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131,中間処理!$B:$B,"予定",中間処理!$C:$C,"&gt;="&amp;$G$1,中間処理!$C:$C,"&lt;="&amp;$G$2,中間処理!$D:$D,IF($G$3="すべての作業","&lt;&gt;",$G$3)),0)
)
/IF($G$5="10aあたり",V$8*10,1)),"")</f>
        <v/>
      </c>
      <c r="W131" s="35" t="str">
        <f>IFERROR(IF(W$7="","",
(
SUMIFS(IF($G$4="作業時間（hh:mm）",中間処理!$G:$G,中間処理!$I:$I),中間処理!$E:$E,W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131,中間処理!$B:$B,"予定",中間処理!$C:$C,"&gt;="&amp;$G$1,中間処理!$C:$C,"&lt;="&amp;$G$2,中間処理!$D:$D,IF($G$3="すべての作業","&lt;&gt;",$G$3)),0)
)
/IF($G$5="10aあたり",W$8*10,1)),"")</f>
        <v/>
      </c>
      <c r="X131" s="35" t="str">
        <f>IFERROR(IF(X$7="","",
(
SUMIFS(IF($G$4="作業時間（hh:mm）",中間処理!$G:$G,中間処理!$I:$I),中間処理!$E:$E,X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131,中間処理!$B:$B,"予定",中間処理!$C:$C,"&gt;="&amp;$G$1,中間処理!$C:$C,"&lt;="&amp;$G$2,中間処理!$D:$D,IF($G$3="すべての作業","&lt;&gt;",$G$3)),0)
)
/IF($G$5="10aあたり",X$8*10,1)),"")</f>
        <v/>
      </c>
      <c r="Y131" s="35" t="str">
        <f>IFERROR(IF(Y$7="","",
(
SUMIFS(IF($G$4="作業時間（hh:mm）",中間処理!$G:$G,中間処理!$I:$I),中間処理!$E:$E,Y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131,中間処理!$B:$B,"予定",中間処理!$C:$C,"&gt;="&amp;$G$1,中間処理!$C:$C,"&lt;="&amp;$G$2,中間処理!$D:$D,IF($G$3="すべての作業","&lt;&gt;",$G$3)),0)
)
/IF($G$5="10aあたり",Y$8*10,1)),"")</f>
        <v/>
      </c>
      <c r="Z131" s="35" t="str">
        <f>IFERROR(IF(Z$7="","",
(
SUMIFS(IF($G$4="作業時間（hh:mm）",中間処理!$G:$G,中間処理!$I:$I),中間処理!$E:$E,Z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131,中間処理!$B:$B,"予定",中間処理!$C:$C,"&gt;="&amp;$G$1,中間処理!$C:$C,"&lt;="&amp;$G$2,中間処理!$D:$D,IF($G$3="すべての作業","&lt;&gt;",$G$3)),0)
)
/IF($G$5="10aあたり",Z$8*10,1)),"")</f>
        <v/>
      </c>
      <c r="AA131" s="35" t="str">
        <f>IFERROR(IF(AA$7="","",
(
SUMIFS(IF($G$4="作業時間（hh:mm）",中間処理!$G:$G,中間処理!$I:$I),中間処理!$E:$E,AA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131,中間処理!$B:$B,"予定",中間処理!$C:$C,"&gt;="&amp;$G$1,中間処理!$C:$C,"&lt;="&amp;$G$2,中間処理!$D:$D,IF($G$3="すべての作業","&lt;&gt;",$G$3)),0)
)
/IF($G$5="10aあたり",AA$8*10,1)),"")</f>
        <v/>
      </c>
      <c r="AB131" s="35" t="str">
        <f>IFERROR(IF(AB$7="","",
(
SUMIFS(IF($G$4="作業時間（hh:mm）",中間処理!$G:$G,中間処理!$I:$I),中間処理!$E:$E,AB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131,中間処理!$B:$B,"予定",中間処理!$C:$C,"&gt;="&amp;$G$1,中間処理!$C:$C,"&lt;="&amp;$G$2,中間処理!$D:$D,IF($G$3="すべての作業","&lt;&gt;",$G$3)),0)
)
/IF($G$5="10aあたり",AB$8*10,1)),"")</f>
        <v/>
      </c>
      <c r="AC131" s="35" t="str">
        <f>IFERROR(IF(AC$7="","",
(
SUMIFS(IF($G$4="作業時間（hh:mm）",中間処理!$G:$G,中間処理!$I:$I),中間処理!$E:$E,AC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131,中間処理!$B:$B,"予定",中間処理!$C:$C,"&gt;="&amp;$G$1,中間処理!$C:$C,"&lt;="&amp;$G$2,中間処理!$D:$D,IF($G$3="すべての作業","&lt;&gt;",$G$3)),0)
)
/IF($G$5="10aあたり",AC$8*10,1)),"")</f>
        <v/>
      </c>
      <c r="AD131" s="35" t="str">
        <f>IFERROR(IF(AD$7="","",
(
SUMIFS(IF($G$4="作業時間（hh:mm）",中間処理!$G:$G,中間処理!$I:$I),中間処理!$E:$E,AD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131,中間処理!$B:$B,"予定",中間処理!$C:$C,"&gt;="&amp;$G$1,中間処理!$C:$C,"&lt;="&amp;$G$2,中間処理!$D:$D,IF($G$3="すべての作業","&lt;&gt;",$G$3)),0)
)
/IF($G$5="10aあたり",AD$8*10,1)),"")</f>
        <v/>
      </c>
      <c r="AE131" s="35" t="str">
        <f>IFERROR(IF(AE$7="","",
(
SUMIFS(IF($G$4="作業時間（hh:mm）",中間処理!$G:$G,中間処理!$I:$I),中間処理!$E:$E,AE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131,中間処理!$B:$B,"予定",中間処理!$C:$C,"&gt;="&amp;$G$1,中間処理!$C:$C,"&lt;="&amp;$G$2,中間処理!$D:$D,IF($G$3="すべての作業","&lt;&gt;",$G$3)),0)
)
/IF($G$5="10aあたり",AE$8*10,1)),"")</f>
        <v/>
      </c>
      <c r="AF131" s="35" t="str">
        <f>IFERROR(IF(AF$7="","",
(
SUMIFS(IF($G$4="作業時間（hh:mm）",中間処理!$G:$G,中間処理!$I:$I),中間処理!$E:$E,AF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131,中間処理!$B:$B,"予定",中間処理!$C:$C,"&gt;="&amp;$G$1,中間処理!$C:$C,"&lt;="&amp;$G$2,中間処理!$D:$D,IF($G$3="すべての作業","&lt;&gt;",$G$3)),0)
)
/IF($G$5="10aあたり",AF$8*10,1)),"")</f>
        <v/>
      </c>
      <c r="AG131" s="35" t="str">
        <f>IFERROR(IF(AG$7="","",
(
SUMIFS(IF($G$4="作業時間（hh:mm）",中間処理!$G:$G,中間処理!$I:$I),中間処理!$E:$E,AG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131,中間処理!$B:$B,"予定",中間処理!$C:$C,"&gt;="&amp;$G$1,中間処理!$C:$C,"&lt;="&amp;$G$2,中間処理!$D:$D,IF($G$3="すべての作業","&lt;&gt;",$G$3)),0)
)
/IF($G$5="10aあたり",AG$8*10,1)),"")</f>
        <v/>
      </c>
      <c r="AH131" s="35" t="str">
        <f>IFERROR(IF(AH$7="","",
(
SUMIFS(IF($G$4="作業時間（hh:mm）",中間処理!$G:$G,中間処理!$I:$I),中間処理!$E:$E,AH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131,中間処理!$B:$B,"予定",中間処理!$C:$C,"&gt;="&amp;$G$1,中間処理!$C:$C,"&lt;="&amp;$G$2,中間処理!$D:$D,IF($G$3="すべての作業","&lt;&gt;",$G$3)),0)
)
/IF($G$5="10aあたり",AH$8*10,1)),"")</f>
        <v/>
      </c>
      <c r="AI131" s="35" t="str">
        <f>IFERROR(IF(AI$7="","",
(
SUMIFS(IF($G$4="作業時間（hh:mm）",中間処理!$G:$G,中間処理!$I:$I),中間処理!$E:$E,AI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131,中間処理!$B:$B,"予定",中間処理!$C:$C,"&gt;="&amp;$G$1,中間処理!$C:$C,"&lt;="&amp;$G$2,中間処理!$D:$D,IF($G$3="すべての作業","&lt;&gt;",$G$3)),0)
)
/IF($G$5="10aあたり",AI$8*10,1)),"")</f>
        <v/>
      </c>
      <c r="AJ131" s="35" t="str">
        <f>IFERROR(IF(AJ$7="","",
(
SUMIFS(IF($G$4="作業時間（hh:mm）",中間処理!$G:$G,中間処理!$I:$I),中間処理!$E:$E,AJ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131,中間処理!$B:$B,"予定",中間処理!$C:$C,"&gt;="&amp;$G$1,中間処理!$C:$C,"&lt;="&amp;$G$2,中間処理!$D:$D,IF($G$3="すべての作業","&lt;&gt;",$G$3)),0)
)
/IF($G$5="10aあたり",AJ$8*10,1)),"")</f>
        <v/>
      </c>
      <c r="AK131" s="35" t="str">
        <f>IFERROR(IF(AK$7="","",
(
SUMIFS(IF($G$4="作業時間（hh:mm）",中間処理!$G:$G,中間処理!$I:$I),中間処理!$E:$E,AK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131,中間処理!$B:$B,"予定",中間処理!$C:$C,"&gt;="&amp;$G$1,中間処理!$C:$C,"&lt;="&amp;$G$2,中間処理!$D:$D,IF($G$3="すべての作業","&lt;&gt;",$G$3)),0)
)
/IF($G$5="10aあたり",AK$8*10,1)),"")</f>
        <v/>
      </c>
      <c r="AL131" s="35" t="str">
        <f>IFERROR(IF(AL$7="","",
(
SUMIFS(IF($G$4="作業時間（hh:mm）",中間処理!$G:$G,中間処理!$I:$I),中間処理!$E:$E,AL$7,中間処理!$F:$F,$F131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131,中間処理!$B:$B,"予定",中間処理!$C:$C,"&gt;="&amp;$G$1,中間処理!$C:$C,"&lt;="&amp;$G$2,中間処理!$D:$D,IF($G$3="すべての作業","&lt;&gt;",$G$3)),0)
)
/IF($G$5="10aあたり",AL$8*10,1)),"")</f>
        <v/>
      </c>
    </row>
    <row r="132" spans="7:38">
      <c r="G132" s="13"/>
      <c r="H132" s="22" t="str">
        <f>IF(G132="","",
IF(G$4="作業時間（hh:mm）",SUM(I132:AL132),
IF(
COUNTIFS(単価情報!C:C,F132,単価情報!B:B,"作業者",単価情報!K:K,"&gt;="&amp;G$1,単価情報!J:J,"&lt;="&amp;G$2)
+COUNTIFS(単価情報!C:C,F132,単価情報!B:B,"作業者",単価情報!K:K,"",単価情報!J:J,"&lt;="&amp;G$2)=0,
"単価設定なし",SUM(I132:AL132))))</f>
        <v/>
      </c>
      <c r="I132" s="34" t="str">
        <f>IFERROR(IF(I$7="","",
(
SUMIFS(IF($G$4="作業時間（hh:mm）",中間処理!$G:$G,中間処理!$I:$I),中間処理!$E:$E,I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132,中間処理!$B:$B,"予定",中間処理!$C:$C,"&gt;="&amp;$G$1,中間処理!$C:$C,"&lt;="&amp;$G$2,中間処理!$D:$D,IF($G$3="すべての作業","&lt;&gt;",$G$3)),0)
)
/IF($G$5="10aあたり",I$8*10,1)),"")</f>
        <v/>
      </c>
      <c r="J132" s="35" t="str">
        <f>IFERROR(IF(J$7="","",
(
SUMIFS(IF($G$4="作業時間（hh:mm）",中間処理!$G:$G,中間処理!$I:$I),中間処理!$E:$E,J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132,中間処理!$B:$B,"予定",中間処理!$C:$C,"&gt;="&amp;$G$1,中間処理!$C:$C,"&lt;="&amp;$G$2,中間処理!$D:$D,IF($G$3="すべての作業","&lt;&gt;",$G$3)),0)
)
/IF($G$5="10aあたり",J$8*10,1)),"")</f>
        <v/>
      </c>
      <c r="K132" s="35" t="str">
        <f>IFERROR(IF(K$7="","",
(
SUMIFS(IF($G$4="作業時間（hh:mm）",中間処理!$G:$G,中間処理!$I:$I),中間処理!$E:$E,K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132,中間処理!$B:$B,"予定",中間処理!$C:$C,"&gt;="&amp;$G$1,中間処理!$C:$C,"&lt;="&amp;$G$2,中間処理!$D:$D,IF($G$3="すべての作業","&lt;&gt;",$G$3)),0)
)
/IF($G$5="10aあたり",K$8*10,1)),"")</f>
        <v/>
      </c>
      <c r="L132" s="35" t="str">
        <f>IFERROR(IF(L$7="","",
(
SUMIFS(IF($G$4="作業時間（hh:mm）",中間処理!$G:$G,中間処理!$I:$I),中間処理!$E:$E,L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132,中間処理!$B:$B,"予定",中間処理!$C:$C,"&gt;="&amp;$G$1,中間処理!$C:$C,"&lt;="&amp;$G$2,中間処理!$D:$D,IF($G$3="すべての作業","&lt;&gt;",$G$3)),0)
)
/IF($G$5="10aあたり",L$8*10,1)),"")</f>
        <v/>
      </c>
      <c r="M132" s="35" t="str">
        <f>IFERROR(IF(M$7="","",
(
SUMIFS(IF($G$4="作業時間（hh:mm）",中間処理!$G:$G,中間処理!$I:$I),中間処理!$E:$E,M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132,中間処理!$B:$B,"予定",中間処理!$C:$C,"&gt;="&amp;$G$1,中間処理!$C:$C,"&lt;="&amp;$G$2,中間処理!$D:$D,IF($G$3="すべての作業","&lt;&gt;",$G$3)),0)
)
/IF($G$5="10aあたり",M$8*10,1)),"")</f>
        <v/>
      </c>
      <c r="N132" s="35" t="str">
        <f>IFERROR(IF(N$7="","",
(
SUMIFS(IF($G$4="作業時間（hh:mm）",中間処理!$G:$G,中間処理!$I:$I),中間処理!$E:$E,N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132,中間処理!$B:$B,"予定",中間処理!$C:$C,"&gt;="&amp;$G$1,中間処理!$C:$C,"&lt;="&amp;$G$2,中間処理!$D:$D,IF($G$3="すべての作業","&lt;&gt;",$G$3)),0)
)
/IF($G$5="10aあたり",N$8*10,1)),"")</f>
        <v/>
      </c>
      <c r="O132" s="35" t="str">
        <f>IFERROR(IF(O$7="","",
(
SUMIFS(IF($G$4="作業時間（hh:mm）",中間処理!$G:$G,中間処理!$I:$I),中間処理!$E:$E,O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132,中間処理!$B:$B,"予定",中間処理!$C:$C,"&gt;="&amp;$G$1,中間処理!$C:$C,"&lt;="&amp;$G$2,中間処理!$D:$D,IF($G$3="すべての作業","&lt;&gt;",$G$3)),0)
)
/IF($G$5="10aあたり",O$8*10,1)),"")</f>
        <v/>
      </c>
      <c r="P132" s="35" t="str">
        <f>IFERROR(IF(P$7="","",
(
SUMIFS(IF($G$4="作業時間（hh:mm）",中間処理!$G:$G,中間処理!$I:$I),中間処理!$E:$E,P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132,中間処理!$B:$B,"予定",中間処理!$C:$C,"&gt;="&amp;$G$1,中間処理!$C:$C,"&lt;="&amp;$G$2,中間処理!$D:$D,IF($G$3="すべての作業","&lt;&gt;",$G$3)),0)
)
/IF($G$5="10aあたり",P$8*10,1)),"")</f>
        <v/>
      </c>
      <c r="Q132" s="35" t="str">
        <f>IFERROR(IF(Q$7="","",
(
SUMIFS(IF($G$4="作業時間（hh:mm）",中間処理!$G:$G,中間処理!$I:$I),中間処理!$E:$E,Q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132,中間処理!$B:$B,"予定",中間処理!$C:$C,"&gt;="&amp;$G$1,中間処理!$C:$C,"&lt;="&amp;$G$2,中間処理!$D:$D,IF($G$3="すべての作業","&lt;&gt;",$G$3)),0)
)
/IF($G$5="10aあたり",Q$8*10,1)),"")</f>
        <v/>
      </c>
      <c r="R132" s="35" t="str">
        <f>IFERROR(IF(R$7="","",
(
SUMIFS(IF($G$4="作業時間（hh:mm）",中間処理!$G:$G,中間処理!$I:$I),中間処理!$E:$E,R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132,中間処理!$B:$B,"予定",中間処理!$C:$C,"&gt;="&amp;$G$1,中間処理!$C:$C,"&lt;="&amp;$G$2,中間処理!$D:$D,IF($G$3="すべての作業","&lt;&gt;",$G$3)),0)
)
/IF($G$5="10aあたり",R$8*10,1)),"")</f>
        <v/>
      </c>
      <c r="S132" s="35" t="str">
        <f>IFERROR(IF(S$7="","",
(
SUMIFS(IF($G$4="作業時間（hh:mm）",中間処理!$G:$G,中間処理!$I:$I),中間処理!$E:$E,S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132,中間処理!$B:$B,"予定",中間処理!$C:$C,"&gt;="&amp;$G$1,中間処理!$C:$C,"&lt;="&amp;$G$2,中間処理!$D:$D,IF($G$3="すべての作業","&lt;&gt;",$G$3)),0)
)
/IF($G$5="10aあたり",S$8*10,1)),"")</f>
        <v/>
      </c>
      <c r="T132" s="35" t="str">
        <f>IFERROR(IF(T$7="","",
(
SUMIFS(IF($G$4="作業時間（hh:mm）",中間処理!$G:$G,中間処理!$I:$I),中間処理!$E:$E,T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132,中間処理!$B:$B,"予定",中間処理!$C:$C,"&gt;="&amp;$G$1,中間処理!$C:$C,"&lt;="&amp;$G$2,中間処理!$D:$D,IF($G$3="すべての作業","&lt;&gt;",$G$3)),0)
)
/IF($G$5="10aあたり",T$8*10,1)),"")</f>
        <v/>
      </c>
      <c r="U132" s="35" t="str">
        <f>IFERROR(IF(U$7="","",
(
SUMIFS(IF($G$4="作業時間（hh:mm）",中間処理!$G:$G,中間処理!$I:$I),中間処理!$E:$E,U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132,中間処理!$B:$B,"予定",中間処理!$C:$C,"&gt;="&amp;$G$1,中間処理!$C:$C,"&lt;="&amp;$G$2,中間処理!$D:$D,IF($G$3="すべての作業","&lt;&gt;",$G$3)),0)
)
/IF($G$5="10aあたり",U$8*10,1)),"")</f>
        <v/>
      </c>
      <c r="V132" s="35" t="str">
        <f>IFERROR(IF(V$7="","",
(
SUMIFS(IF($G$4="作業時間（hh:mm）",中間処理!$G:$G,中間処理!$I:$I),中間処理!$E:$E,V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132,中間処理!$B:$B,"予定",中間処理!$C:$C,"&gt;="&amp;$G$1,中間処理!$C:$C,"&lt;="&amp;$G$2,中間処理!$D:$D,IF($G$3="すべての作業","&lt;&gt;",$G$3)),0)
)
/IF($G$5="10aあたり",V$8*10,1)),"")</f>
        <v/>
      </c>
      <c r="W132" s="35" t="str">
        <f>IFERROR(IF(W$7="","",
(
SUMIFS(IF($G$4="作業時間（hh:mm）",中間処理!$G:$G,中間処理!$I:$I),中間処理!$E:$E,W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132,中間処理!$B:$B,"予定",中間処理!$C:$C,"&gt;="&amp;$G$1,中間処理!$C:$C,"&lt;="&amp;$G$2,中間処理!$D:$D,IF($G$3="すべての作業","&lt;&gt;",$G$3)),0)
)
/IF($G$5="10aあたり",W$8*10,1)),"")</f>
        <v/>
      </c>
      <c r="X132" s="35" t="str">
        <f>IFERROR(IF(X$7="","",
(
SUMIFS(IF($G$4="作業時間（hh:mm）",中間処理!$G:$G,中間処理!$I:$I),中間処理!$E:$E,X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132,中間処理!$B:$B,"予定",中間処理!$C:$C,"&gt;="&amp;$G$1,中間処理!$C:$C,"&lt;="&amp;$G$2,中間処理!$D:$D,IF($G$3="すべての作業","&lt;&gt;",$G$3)),0)
)
/IF($G$5="10aあたり",X$8*10,1)),"")</f>
        <v/>
      </c>
      <c r="Y132" s="35" t="str">
        <f>IFERROR(IF(Y$7="","",
(
SUMIFS(IF($G$4="作業時間（hh:mm）",中間処理!$G:$G,中間処理!$I:$I),中間処理!$E:$E,Y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132,中間処理!$B:$B,"予定",中間処理!$C:$C,"&gt;="&amp;$G$1,中間処理!$C:$C,"&lt;="&amp;$G$2,中間処理!$D:$D,IF($G$3="すべての作業","&lt;&gt;",$G$3)),0)
)
/IF($G$5="10aあたり",Y$8*10,1)),"")</f>
        <v/>
      </c>
      <c r="Z132" s="35" t="str">
        <f>IFERROR(IF(Z$7="","",
(
SUMIFS(IF($G$4="作業時間（hh:mm）",中間処理!$G:$G,中間処理!$I:$I),中間処理!$E:$E,Z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132,中間処理!$B:$B,"予定",中間処理!$C:$C,"&gt;="&amp;$G$1,中間処理!$C:$C,"&lt;="&amp;$G$2,中間処理!$D:$D,IF($G$3="すべての作業","&lt;&gt;",$G$3)),0)
)
/IF($G$5="10aあたり",Z$8*10,1)),"")</f>
        <v/>
      </c>
      <c r="AA132" s="35" t="str">
        <f>IFERROR(IF(AA$7="","",
(
SUMIFS(IF($G$4="作業時間（hh:mm）",中間処理!$G:$G,中間処理!$I:$I),中間処理!$E:$E,AA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132,中間処理!$B:$B,"予定",中間処理!$C:$C,"&gt;="&amp;$G$1,中間処理!$C:$C,"&lt;="&amp;$G$2,中間処理!$D:$D,IF($G$3="すべての作業","&lt;&gt;",$G$3)),0)
)
/IF($G$5="10aあたり",AA$8*10,1)),"")</f>
        <v/>
      </c>
      <c r="AB132" s="35" t="str">
        <f>IFERROR(IF(AB$7="","",
(
SUMIFS(IF($G$4="作業時間（hh:mm）",中間処理!$G:$G,中間処理!$I:$I),中間処理!$E:$E,AB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132,中間処理!$B:$B,"予定",中間処理!$C:$C,"&gt;="&amp;$G$1,中間処理!$C:$C,"&lt;="&amp;$G$2,中間処理!$D:$D,IF($G$3="すべての作業","&lt;&gt;",$G$3)),0)
)
/IF($G$5="10aあたり",AB$8*10,1)),"")</f>
        <v/>
      </c>
      <c r="AC132" s="35" t="str">
        <f>IFERROR(IF(AC$7="","",
(
SUMIFS(IF($G$4="作業時間（hh:mm）",中間処理!$G:$G,中間処理!$I:$I),中間処理!$E:$E,AC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132,中間処理!$B:$B,"予定",中間処理!$C:$C,"&gt;="&amp;$G$1,中間処理!$C:$C,"&lt;="&amp;$G$2,中間処理!$D:$D,IF($G$3="すべての作業","&lt;&gt;",$G$3)),0)
)
/IF($G$5="10aあたり",AC$8*10,1)),"")</f>
        <v/>
      </c>
      <c r="AD132" s="35" t="str">
        <f>IFERROR(IF(AD$7="","",
(
SUMIFS(IF($G$4="作業時間（hh:mm）",中間処理!$G:$G,中間処理!$I:$I),中間処理!$E:$E,AD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132,中間処理!$B:$B,"予定",中間処理!$C:$C,"&gt;="&amp;$G$1,中間処理!$C:$C,"&lt;="&amp;$G$2,中間処理!$D:$D,IF($G$3="すべての作業","&lt;&gt;",$G$3)),0)
)
/IF($G$5="10aあたり",AD$8*10,1)),"")</f>
        <v/>
      </c>
      <c r="AE132" s="35" t="str">
        <f>IFERROR(IF(AE$7="","",
(
SUMIFS(IF($G$4="作業時間（hh:mm）",中間処理!$G:$G,中間処理!$I:$I),中間処理!$E:$E,AE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132,中間処理!$B:$B,"予定",中間処理!$C:$C,"&gt;="&amp;$G$1,中間処理!$C:$C,"&lt;="&amp;$G$2,中間処理!$D:$D,IF($G$3="すべての作業","&lt;&gt;",$G$3)),0)
)
/IF($G$5="10aあたり",AE$8*10,1)),"")</f>
        <v/>
      </c>
      <c r="AF132" s="35" t="str">
        <f>IFERROR(IF(AF$7="","",
(
SUMIFS(IF($G$4="作業時間（hh:mm）",中間処理!$G:$G,中間処理!$I:$I),中間処理!$E:$E,AF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132,中間処理!$B:$B,"予定",中間処理!$C:$C,"&gt;="&amp;$G$1,中間処理!$C:$C,"&lt;="&amp;$G$2,中間処理!$D:$D,IF($G$3="すべての作業","&lt;&gt;",$G$3)),0)
)
/IF($G$5="10aあたり",AF$8*10,1)),"")</f>
        <v/>
      </c>
      <c r="AG132" s="35" t="str">
        <f>IFERROR(IF(AG$7="","",
(
SUMIFS(IF($G$4="作業時間（hh:mm）",中間処理!$G:$G,中間処理!$I:$I),中間処理!$E:$E,AG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132,中間処理!$B:$B,"予定",中間処理!$C:$C,"&gt;="&amp;$G$1,中間処理!$C:$C,"&lt;="&amp;$G$2,中間処理!$D:$D,IF($G$3="すべての作業","&lt;&gt;",$G$3)),0)
)
/IF($G$5="10aあたり",AG$8*10,1)),"")</f>
        <v/>
      </c>
      <c r="AH132" s="35" t="str">
        <f>IFERROR(IF(AH$7="","",
(
SUMIFS(IF($G$4="作業時間（hh:mm）",中間処理!$G:$G,中間処理!$I:$I),中間処理!$E:$E,AH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132,中間処理!$B:$B,"予定",中間処理!$C:$C,"&gt;="&amp;$G$1,中間処理!$C:$C,"&lt;="&amp;$G$2,中間処理!$D:$D,IF($G$3="すべての作業","&lt;&gt;",$G$3)),0)
)
/IF($G$5="10aあたり",AH$8*10,1)),"")</f>
        <v/>
      </c>
      <c r="AI132" s="35" t="str">
        <f>IFERROR(IF(AI$7="","",
(
SUMIFS(IF($G$4="作業時間（hh:mm）",中間処理!$G:$G,中間処理!$I:$I),中間処理!$E:$E,AI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132,中間処理!$B:$B,"予定",中間処理!$C:$C,"&gt;="&amp;$G$1,中間処理!$C:$C,"&lt;="&amp;$G$2,中間処理!$D:$D,IF($G$3="すべての作業","&lt;&gt;",$G$3)),0)
)
/IF($G$5="10aあたり",AI$8*10,1)),"")</f>
        <v/>
      </c>
      <c r="AJ132" s="35" t="str">
        <f>IFERROR(IF(AJ$7="","",
(
SUMIFS(IF($G$4="作業時間（hh:mm）",中間処理!$G:$G,中間処理!$I:$I),中間処理!$E:$E,AJ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132,中間処理!$B:$B,"予定",中間処理!$C:$C,"&gt;="&amp;$G$1,中間処理!$C:$C,"&lt;="&amp;$G$2,中間処理!$D:$D,IF($G$3="すべての作業","&lt;&gt;",$G$3)),0)
)
/IF($G$5="10aあたり",AJ$8*10,1)),"")</f>
        <v/>
      </c>
      <c r="AK132" s="35" t="str">
        <f>IFERROR(IF(AK$7="","",
(
SUMIFS(IF($G$4="作業時間（hh:mm）",中間処理!$G:$G,中間処理!$I:$I),中間処理!$E:$E,AK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132,中間処理!$B:$B,"予定",中間処理!$C:$C,"&gt;="&amp;$G$1,中間処理!$C:$C,"&lt;="&amp;$G$2,中間処理!$D:$D,IF($G$3="すべての作業","&lt;&gt;",$G$3)),0)
)
/IF($G$5="10aあたり",AK$8*10,1)),"")</f>
        <v/>
      </c>
      <c r="AL132" s="35" t="str">
        <f>IFERROR(IF(AL$7="","",
(
SUMIFS(IF($G$4="作業時間（hh:mm）",中間処理!$G:$G,中間処理!$I:$I),中間処理!$E:$E,AL$7,中間処理!$F:$F,$F132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132,中間処理!$B:$B,"予定",中間処理!$C:$C,"&gt;="&amp;$G$1,中間処理!$C:$C,"&lt;="&amp;$G$2,中間処理!$D:$D,IF($G$3="すべての作業","&lt;&gt;",$G$3)),0)
)
/IF($G$5="10aあたり",AL$8*10,1)),"")</f>
        <v/>
      </c>
    </row>
    <row r="133" spans="7:38">
      <c r="G133" s="13"/>
      <c r="H133" s="22" t="str">
        <f>IF(G133="","",
IF(G$4="作業時間（hh:mm）",SUM(I133:AL133),
IF(
COUNTIFS(単価情報!C:C,F133,単価情報!B:B,"作業者",単価情報!K:K,"&gt;="&amp;G$1,単価情報!J:J,"&lt;="&amp;G$2)
+COUNTIFS(単価情報!C:C,F133,単価情報!B:B,"作業者",単価情報!K:K,"",単価情報!J:J,"&lt;="&amp;G$2)=0,
"単価設定なし",SUM(I133:AL133))))</f>
        <v/>
      </c>
      <c r="I133" s="34" t="str">
        <f>IFERROR(IF(I$7="","",
(
SUMIFS(IF($G$4="作業時間（hh:mm）",中間処理!$G:$G,中間処理!$I:$I),中間処理!$E:$E,I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133,中間処理!$B:$B,"予定",中間処理!$C:$C,"&gt;="&amp;$G$1,中間処理!$C:$C,"&lt;="&amp;$G$2,中間処理!$D:$D,IF($G$3="すべての作業","&lt;&gt;",$G$3)),0)
)
/IF($G$5="10aあたり",I$8*10,1)),"")</f>
        <v/>
      </c>
      <c r="J133" s="35" t="str">
        <f>IFERROR(IF(J$7="","",
(
SUMIFS(IF($G$4="作業時間（hh:mm）",中間処理!$G:$G,中間処理!$I:$I),中間処理!$E:$E,J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133,中間処理!$B:$B,"予定",中間処理!$C:$C,"&gt;="&amp;$G$1,中間処理!$C:$C,"&lt;="&amp;$G$2,中間処理!$D:$D,IF($G$3="すべての作業","&lt;&gt;",$G$3)),0)
)
/IF($G$5="10aあたり",J$8*10,1)),"")</f>
        <v/>
      </c>
      <c r="K133" s="35" t="str">
        <f>IFERROR(IF(K$7="","",
(
SUMIFS(IF($G$4="作業時間（hh:mm）",中間処理!$G:$G,中間処理!$I:$I),中間処理!$E:$E,K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133,中間処理!$B:$B,"予定",中間処理!$C:$C,"&gt;="&amp;$G$1,中間処理!$C:$C,"&lt;="&amp;$G$2,中間処理!$D:$D,IF($G$3="すべての作業","&lt;&gt;",$G$3)),0)
)
/IF($G$5="10aあたり",K$8*10,1)),"")</f>
        <v/>
      </c>
      <c r="L133" s="35" t="str">
        <f>IFERROR(IF(L$7="","",
(
SUMIFS(IF($G$4="作業時間（hh:mm）",中間処理!$G:$G,中間処理!$I:$I),中間処理!$E:$E,L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133,中間処理!$B:$B,"予定",中間処理!$C:$C,"&gt;="&amp;$G$1,中間処理!$C:$C,"&lt;="&amp;$G$2,中間処理!$D:$D,IF($G$3="すべての作業","&lt;&gt;",$G$3)),0)
)
/IF($G$5="10aあたり",L$8*10,1)),"")</f>
        <v/>
      </c>
      <c r="M133" s="35" t="str">
        <f>IFERROR(IF(M$7="","",
(
SUMIFS(IF($G$4="作業時間（hh:mm）",中間処理!$G:$G,中間処理!$I:$I),中間処理!$E:$E,M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133,中間処理!$B:$B,"予定",中間処理!$C:$C,"&gt;="&amp;$G$1,中間処理!$C:$C,"&lt;="&amp;$G$2,中間処理!$D:$D,IF($G$3="すべての作業","&lt;&gt;",$G$3)),0)
)
/IF($G$5="10aあたり",M$8*10,1)),"")</f>
        <v/>
      </c>
      <c r="N133" s="35" t="str">
        <f>IFERROR(IF(N$7="","",
(
SUMIFS(IF($G$4="作業時間（hh:mm）",中間処理!$G:$G,中間処理!$I:$I),中間処理!$E:$E,N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133,中間処理!$B:$B,"予定",中間処理!$C:$C,"&gt;="&amp;$G$1,中間処理!$C:$C,"&lt;="&amp;$G$2,中間処理!$D:$D,IF($G$3="すべての作業","&lt;&gt;",$G$3)),0)
)
/IF($G$5="10aあたり",N$8*10,1)),"")</f>
        <v/>
      </c>
      <c r="O133" s="35" t="str">
        <f>IFERROR(IF(O$7="","",
(
SUMIFS(IF($G$4="作業時間（hh:mm）",中間処理!$G:$G,中間処理!$I:$I),中間処理!$E:$E,O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133,中間処理!$B:$B,"予定",中間処理!$C:$C,"&gt;="&amp;$G$1,中間処理!$C:$C,"&lt;="&amp;$G$2,中間処理!$D:$D,IF($G$3="すべての作業","&lt;&gt;",$G$3)),0)
)
/IF($G$5="10aあたり",O$8*10,1)),"")</f>
        <v/>
      </c>
      <c r="P133" s="35" t="str">
        <f>IFERROR(IF(P$7="","",
(
SUMIFS(IF($G$4="作業時間（hh:mm）",中間処理!$G:$G,中間処理!$I:$I),中間処理!$E:$E,P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133,中間処理!$B:$B,"予定",中間処理!$C:$C,"&gt;="&amp;$G$1,中間処理!$C:$C,"&lt;="&amp;$G$2,中間処理!$D:$D,IF($G$3="すべての作業","&lt;&gt;",$G$3)),0)
)
/IF($G$5="10aあたり",P$8*10,1)),"")</f>
        <v/>
      </c>
      <c r="Q133" s="35" t="str">
        <f>IFERROR(IF(Q$7="","",
(
SUMIFS(IF($G$4="作業時間（hh:mm）",中間処理!$G:$G,中間処理!$I:$I),中間処理!$E:$E,Q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133,中間処理!$B:$B,"予定",中間処理!$C:$C,"&gt;="&amp;$G$1,中間処理!$C:$C,"&lt;="&amp;$G$2,中間処理!$D:$D,IF($G$3="すべての作業","&lt;&gt;",$G$3)),0)
)
/IF($G$5="10aあたり",Q$8*10,1)),"")</f>
        <v/>
      </c>
      <c r="R133" s="35" t="str">
        <f>IFERROR(IF(R$7="","",
(
SUMIFS(IF($G$4="作業時間（hh:mm）",中間処理!$G:$G,中間処理!$I:$I),中間処理!$E:$E,R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133,中間処理!$B:$B,"予定",中間処理!$C:$C,"&gt;="&amp;$G$1,中間処理!$C:$C,"&lt;="&amp;$G$2,中間処理!$D:$D,IF($G$3="すべての作業","&lt;&gt;",$G$3)),0)
)
/IF($G$5="10aあたり",R$8*10,1)),"")</f>
        <v/>
      </c>
      <c r="S133" s="35" t="str">
        <f>IFERROR(IF(S$7="","",
(
SUMIFS(IF($G$4="作業時間（hh:mm）",中間処理!$G:$G,中間処理!$I:$I),中間処理!$E:$E,S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133,中間処理!$B:$B,"予定",中間処理!$C:$C,"&gt;="&amp;$G$1,中間処理!$C:$C,"&lt;="&amp;$G$2,中間処理!$D:$D,IF($G$3="すべての作業","&lt;&gt;",$G$3)),0)
)
/IF($G$5="10aあたり",S$8*10,1)),"")</f>
        <v/>
      </c>
      <c r="T133" s="35" t="str">
        <f>IFERROR(IF(T$7="","",
(
SUMIFS(IF($G$4="作業時間（hh:mm）",中間処理!$G:$G,中間処理!$I:$I),中間処理!$E:$E,T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133,中間処理!$B:$B,"予定",中間処理!$C:$C,"&gt;="&amp;$G$1,中間処理!$C:$C,"&lt;="&amp;$G$2,中間処理!$D:$D,IF($G$3="すべての作業","&lt;&gt;",$G$3)),0)
)
/IF($G$5="10aあたり",T$8*10,1)),"")</f>
        <v/>
      </c>
      <c r="U133" s="35" t="str">
        <f>IFERROR(IF(U$7="","",
(
SUMIFS(IF($G$4="作業時間（hh:mm）",中間処理!$G:$G,中間処理!$I:$I),中間処理!$E:$E,U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133,中間処理!$B:$B,"予定",中間処理!$C:$C,"&gt;="&amp;$G$1,中間処理!$C:$C,"&lt;="&amp;$G$2,中間処理!$D:$D,IF($G$3="すべての作業","&lt;&gt;",$G$3)),0)
)
/IF($G$5="10aあたり",U$8*10,1)),"")</f>
        <v/>
      </c>
      <c r="V133" s="35" t="str">
        <f>IFERROR(IF(V$7="","",
(
SUMIFS(IF($G$4="作業時間（hh:mm）",中間処理!$G:$G,中間処理!$I:$I),中間処理!$E:$E,V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133,中間処理!$B:$B,"予定",中間処理!$C:$C,"&gt;="&amp;$G$1,中間処理!$C:$C,"&lt;="&amp;$G$2,中間処理!$D:$D,IF($G$3="すべての作業","&lt;&gt;",$G$3)),0)
)
/IF($G$5="10aあたり",V$8*10,1)),"")</f>
        <v/>
      </c>
      <c r="W133" s="35" t="str">
        <f>IFERROR(IF(W$7="","",
(
SUMIFS(IF($G$4="作業時間（hh:mm）",中間処理!$G:$G,中間処理!$I:$I),中間処理!$E:$E,W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133,中間処理!$B:$B,"予定",中間処理!$C:$C,"&gt;="&amp;$G$1,中間処理!$C:$C,"&lt;="&amp;$G$2,中間処理!$D:$D,IF($G$3="すべての作業","&lt;&gt;",$G$3)),0)
)
/IF($G$5="10aあたり",W$8*10,1)),"")</f>
        <v/>
      </c>
      <c r="X133" s="35" t="str">
        <f>IFERROR(IF(X$7="","",
(
SUMIFS(IF($G$4="作業時間（hh:mm）",中間処理!$G:$G,中間処理!$I:$I),中間処理!$E:$E,X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133,中間処理!$B:$B,"予定",中間処理!$C:$C,"&gt;="&amp;$G$1,中間処理!$C:$C,"&lt;="&amp;$G$2,中間処理!$D:$D,IF($G$3="すべての作業","&lt;&gt;",$G$3)),0)
)
/IF($G$5="10aあたり",X$8*10,1)),"")</f>
        <v/>
      </c>
      <c r="Y133" s="35" t="str">
        <f>IFERROR(IF(Y$7="","",
(
SUMIFS(IF($G$4="作業時間（hh:mm）",中間処理!$G:$G,中間処理!$I:$I),中間処理!$E:$E,Y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133,中間処理!$B:$B,"予定",中間処理!$C:$C,"&gt;="&amp;$G$1,中間処理!$C:$C,"&lt;="&amp;$G$2,中間処理!$D:$D,IF($G$3="すべての作業","&lt;&gt;",$G$3)),0)
)
/IF($G$5="10aあたり",Y$8*10,1)),"")</f>
        <v/>
      </c>
      <c r="Z133" s="35" t="str">
        <f>IFERROR(IF(Z$7="","",
(
SUMIFS(IF($G$4="作業時間（hh:mm）",中間処理!$G:$G,中間処理!$I:$I),中間処理!$E:$E,Z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133,中間処理!$B:$B,"予定",中間処理!$C:$C,"&gt;="&amp;$G$1,中間処理!$C:$C,"&lt;="&amp;$G$2,中間処理!$D:$D,IF($G$3="すべての作業","&lt;&gt;",$G$3)),0)
)
/IF($G$5="10aあたり",Z$8*10,1)),"")</f>
        <v/>
      </c>
      <c r="AA133" s="35" t="str">
        <f>IFERROR(IF(AA$7="","",
(
SUMIFS(IF($G$4="作業時間（hh:mm）",中間処理!$G:$G,中間処理!$I:$I),中間処理!$E:$E,AA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133,中間処理!$B:$B,"予定",中間処理!$C:$C,"&gt;="&amp;$G$1,中間処理!$C:$C,"&lt;="&amp;$G$2,中間処理!$D:$D,IF($G$3="すべての作業","&lt;&gt;",$G$3)),0)
)
/IF($G$5="10aあたり",AA$8*10,1)),"")</f>
        <v/>
      </c>
      <c r="AB133" s="35" t="str">
        <f>IFERROR(IF(AB$7="","",
(
SUMIFS(IF($G$4="作業時間（hh:mm）",中間処理!$G:$G,中間処理!$I:$I),中間処理!$E:$E,AB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133,中間処理!$B:$B,"予定",中間処理!$C:$C,"&gt;="&amp;$G$1,中間処理!$C:$C,"&lt;="&amp;$G$2,中間処理!$D:$D,IF($G$3="すべての作業","&lt;&gt;",$G$3)),0)
)
/IF($G$5="10aあたり",AB$8*10,1)),"")</f>
        <v/>
      </c>
      <c r="AC133" s="35" t="str">
        <f>IFERROR(IF(AC$7="","",
(
SUMIFS(IF($G$4="作業時間（hh:mm）",中間処理!$G:$G,中間処理!$I:$I),中間処理!$E:$E,AC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133,中間処理!$B:$B,"予定",中間処理!$C:$C,"&gt;="&amp;$G$1,中間処理!$C:$C,"&lt;="&amp;$G$2,中間処理!$D:$D,IF($G$3="すべての作業","&lt;&gt;",$G$3)),0)
)
/IF($G$5="10aあたり",AC$8*10,1)),"")</f>
        <v/>
      </c>
      <c r="AD133" s="35" t="str">
        <f>IFERROR(IF(AD$7="","",
(
SUMIFS(IF($G$4="作業時間（hh:mm）",中間処理!$G:$G,中間処理!$I:$I),中間処理!$E:$E,AD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133,中間処理!$B:$B,"予定",中間処理!$C:$C,"&gt;="&amp;$G$1,中間処理!$C:$C,"&lt;="&amp;$G$2,中間処理!$D:$D,IF($G$3="すべての作業","&lt;&gt;",$G$3)),0)
)
/IF($G$5="10aあたり",AD$8*10,1)),"")</f>
        <v/>
      </c>
      <c r="AE133" s="35" t="str">
        <f>IFERROR(IF(AE$7="","",
(
SUMIFS(IF($G$4="作業時間（hh:mm）",中間処理!$G:$G,中間処理!$I:$I),中間処理!$E:$E,AE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133,中間処理!$B:$B,"予定",中間処理!$C:$C,"&gt;="&amp;$G$1,中間処理!$C:$C,"&lt;="&amp;$G$2,中間処理!$D:$D,IF($G$3="すべての作業","&lt;&gt;",$G$3)),0)
)
/IF($G$5="10aあたり",AE$8*10,1)),"")</f>
        <v/>
      </c>
      <c r="AF133" s="35" t="str">
        <f>IFERROR(IF(AF$7="","",
(
SUMIFS(IF($G$4="作業時間（hh:mm）",中間処理!$G:$G,中間処理!$I:$I),中間処理!$E:$E,AF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133,中間処理!$B:$B,"予定",中間処理!$C:$C,"&gt;="&amp;$G$1,中間処理!$C:$C,"&lt;="&amp;$G$2,中間処理!$D:$D,IF($G$3="すべての作業","&lt;&gt;",$G$3)),0)
)
/IF($G$5="10aあたり",AF$8*10,1)),"")</f>
        <v/>
      </c>
      <c r="AG133" s="35" t="str">
        <f>IFERROR(IF(AG$7="","",
(
SUMIFS(IF($G$4="作業時間（hh:mm）",中間処理!$G:$G,中間処理!$I:$I),中間処理!$E:$E,AG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133,中間処理!$B:$B,"予定",中間処理!$C:$C,"&gt;="&amp;$G$1,中間処理!$C:$C,"&lt;="&amp;$G$2,中間処理!$D:$D,IF($G$3="すべての作業","&lt;&gt;",$G$3)),0)
)
/IF($G$5="10aあたり",AG$8*10,1)),"")</f>
        <v/>
      </c>
      <c r="AH133" s="35" t="str">
        <f>IFERROR(IF(AH$7="","",
(
SUMIFS(IF($G$4="作業時間（hh:mm）",中間処理!$G:$G,中間処理!$I:$I),中間処理!$E:$E,AH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133,中間処理!$B:$B,"予定",中間処理!$C:$C,"&gt;="&amp;$G$1,中間処理!$C:$C,"&lt;="&amp;$G$2,中間処理!$D:$D,IF($G$3="すべての作業","&lt;&gt;",$G$3)),0)
)
/IF($G$5="10aあたり",AH$8*10,1)),"")</f>
        <v/>
      </c>
      <c r="AI133" s="35" t="str">
        <f>IFERROR(IF(AI$7="","",
(
SUMIFS(IF($G$4="作業時間（hh:mm）",中間処理!$G:$G,中間処理!$I:$I),中間処理!$E:$E,AI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133,中間処理!$B:$B,"予定",中間処理!$C:$C,"&gt;="&amp;$G$1,中間処理!$C:$C,"&lt;="&amp;$G$2,中間処理!$D:$D,IF($G$3="すべての作業","&lt;&gt;",$G$3)),0)
)
/IF($G$5="10aあたり",AI$8*10,1)),"")</f>
        <v/>
      </c>
      <c r="AJ133" s="35" t="str">
        <f>IFERROR(IF(AJ$7="","",
(
SUMIFS(IF($G$4="作業時間（hh:mm）",中間処理!$G:$G,中間処理!$I:$I),中間処理!$E:$E,AJ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133,中間処理!$B:$B,"予定",中間処理!$C:$C,"&gt;="&amp;$G$1,中間処理!$C:$C,"&lt;="&amp;$G$2,中間処理!$D:$D,IF($G$3="すべての作業","&lt;&gt;",$G$3)),0)
)
/IF($G$5="10aあたり",AJ$8*10,1)),"")</f>
        <v/>
      </c>
      <c r="AK133" s="35" t="str">
        <f>IFERROR(IF(AK$7="","",
(
SUMIFS(IF($G$4="作業時間（hh:mm）",中間処理!$G:$G,中間処理!$I:$I),中間処理!$E:$E,AK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133,中間処理!$B:$B,"予定",中間処理!$C:$C,"&gt;="&amp;$G$1,中間処理!$C:$C,"&lt;="&amp;$G$2,中間処理!$D:$D,IF($G$3="すべての作業","&lt;&gt;",$G$3)),0)
)
/IF($G$5="10aあたり",AK$8*10,1)),"")</f>
        <v/>
      </c>
      <c r="AL133" s="35" t="str">
        <f>IFERROR(IF(AL$7="","",
(
SUMIFS(IF($G$4="作業時間（hh:mm）",中間処理!$G:$G,中間処理!$I:$I),中間処理!$E:$E,AL$7,中間処理!$F:$F,$F133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133,中間処理!$B:$B,"予定",中間処理!$C:$C,"&gt;="&amp;$G$1,中間処理!$C:$C,"&lt;="&amp;$G$2,中間処理!$D:$D,IF($G$3="すべての作業","&lt;&gt;",$G$3)),0)
)
/IF($G$5="10aあたり",AL$8*10,1)),"")</f>
        <v/>
      </c>
    </row>
    <row r="134" spans="7:38">
      <c r="G134" s="13"/>
      <c r="H134" s="22" t="str">
        <f>IF(G134="","",
IF(G$4="作業時間（hh:mm）",SUM(I134:AL134),
IF(
COUNTIFS(単価情報!C:C,F134,単価情報!B:B,"作業者",単価情報!K:K,"&gt;="&amp;G$1,単価情報!J:J,"&lt;="&amp;G$2)
+COUNTIFS(単価情報!C:C,F134,単価情報!B:B,"作業者",単価情報!K:K,"",単価情報!J:J,"&lt;="&amp;G$2)=0,
"単価設定なし",SUM(I134:AL134))))</f>
        <v/>
      </c>
      <c r="I134" s="34" t="str">
        <f>IFERROR(IF(I$7="","",
(
SUMIFS(IF($G$4="作業時間（hh:mm）",中間処理!$G:$G,中間処理!$I:$I),中間処理!$E:$E,I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134,中間処理!$B:$B,"予定",中間処理!$C:$C,"&gt;="&amp;$G$1,中間処理!$C:$C,"&lt;="&amp;$G$2,中間処理!$D:$D,IF($G$3="すべての作業","&lt;&gt;",$G$3)),0)
)
/IF($G$5="10aあたり",I$8*10,1)),"")</f>
        <v/>
      </c>
      <c r="J134" s="35" t="str">
        <f>IFERROR(IF(J$7="","",
(
SUMIFS(IF($G$4="作業時間（hh:mm）",中間処理!$G:$G,中間処理!$I:$I),中間処理!$E:$E,J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134,中間処理!$B:$B,"予定",中間処理!$C:$C,"&gt;="&amp;$G$1,中間処理!$C:$C,"&lt;="&amp;$G$2,中間処理!$D:$D,IF($G$3="すべての作業","&lt;&gt;",$G$3)),0)
)
/IF($G$5="10aあたり",J$8*10,1)),"")</f>
        <v/>
      </c>
      <c r="K134" s="35" t="str">
        <f>IFERROR(IF(K$7="","",
(
SUMIFS(IF($G$4="作業時間（hh:mm）",中間処理!$G:$G,中間処理!$I:$I),中間処理!$E:$E,K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134,中間処理!$B:$B,"予定",中間処理!$C:$C,"&gt;="&amp;$G$1,中間処理!$C:$C,"&lt;="&amp;$G$2,中間処理!$D:$D,IF($G$3="すべての作業","&lt;&gt;",$G$3)),0)
)
/IF($G$5="10aあたり",K$8*10,1)),"")</f>
        <v/>
      </c>
      <c r="L134" s="35" t="str">
        <f>IFERROR(IF(L$7="","",
(
SUMIFS(IF($G$4="作業時間（hh:mm）",中間処理!$G:$G,中間処理!$I:$I),中間処理!$E:$E,L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134,中間処理!$B:$B,"予定",中間処理!$C:$C,"&gt;="&amp;$G$1,中間処理!$C:$C,"&lt;="&amp;$G$2,中間処理!$D:$D,IF($G$3="すべての作業","&lt;&gt;",$G$3)),0)
)
/IF($G$5="10aあたり",L$8*10,1)),"")</f>
        <v/>
      </c>
      <c r="M134" s="35" t="str">
        <f>IFERROR(IF(M$7="","",
(
SUMIFS(IF($G$4="作業時間（hh:mm）",中間処理!$G:$G,中間処理!$I:$I),中間処理!$E:$E,M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134,中間処理!$B:$B,"予定",中間処理!$C:$C,"&gt;="&amp;$G$1,中間処理!$C:$C,"&lt;="&amp;$G$2,中間処理!$D:$D,IF($G$3="すべての作業","&lt;&gt;",$G$3)),0)
)
/IF($G$5="10aあたり",M$8*10,1)),"")</f>
        <v/>
      </c>
      <c r="N134" s="35" t="str">
        <f>IFERROR(IF(N$7="","",
(
SUMIFS(IF($G$4="作業時間（hh:mm）",中間処理!$G:$G,中間処理!$I:$I),中間処理!$E:$E,N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134,中間処理!$B:$B,"予定",中間処理!$C:$C,"&gt;="&amp;$G$1,中間処理!$C:$C,"&lt;="&amp;$G$2,中間処理!$D:$D,IF($G$3="すべての作業","&lt;&gt;",$G$3)),0)
)
/IF($G$5="10aあたり",N$8*10,1)),"")</f>
        <v/>
      </c>
      <c r="O134" s="35" t="str">
        <f>IFERROR(IF(O$7="","",
(
SUMIFS(IF($G$4="作業時間（hh:mm）",中間処理!$G:$G,中間処理!$I:$I),中間処理!$E:$E,O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134,中間処理!$B:$B,"予定",中間処理!$C:$C,"&gt;="&amp;$G$1,中間処理!$C:$C,"&lt;="&amp;$G$2,中間処理!$D:$D,IF($G$3="すべての作業","&lt;&gt;",$G$3)),0)
)
/IF($G$5="10aあたり",O$8*10,1)),"")</f>
        <v/>
      </c>
      <c r="P134" s="35" t="str">
        <f>IFERROR(IF(P$7="","",
(
SUMIFS(IF($G$4="作業時間（hh:mm）",中間処理!$G:$G,中間処理!$I:$I),中間処理!$E:$E,P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134,中間処理!$B:$B,"予定",中間処理!$C:$C,"&gt;="&amp;$G$1,中間処理!$C:$C,"&lt;="&amp;$G$2,中間処理!$D:$D,IF($G$3="すべての作業","&lt;&gt;",$G$3)),0)
)
/IF($G$5="10aあたり",P$8*10,1)),"")</f>
        <v/>
      </c>
      <c r="Q134" s="35" t="str">
        <f>IFERROR(IF(Q$7="","",
(
SUMIFS(IF($G$4="作業時間（hh:mm）",中間処理!$G:$G,中間処理!$I:$I),中間処理!$E:$E,Q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134,中間処理!$B:$B,"予定",中間処理!$C:$C,"&gt;="&amp;$G$1,中間処理!$C:$C,"&lt;="&amp;$G$2,中間処理!$D:$D,IF($G$3="すべての作業","&lt;&gt;",$G$3)),0)
)
/IF($G$5="10aあたり",Q$8*10,1)),"")</f>
        <v/>
      </c>
      <c r="R134" s="35" t="str">
        <f>IFERROR(IF(R$7="","",
(
SUMIFS(IF($G$4="作業時間（hh:mm）",中間処理!$G:$G,中間処理!$I:$I),中間処理!$E:$E,R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134,中間処理!$B:$B,"予定",中間処理!$C:$C,"&gt;="&amp;$G$1,中間処理!$C:$C,"&lt;="&amp;$G$2,中間処理!$D:$D,IF($G$3="すべての作業","&lt;&gt;",$G$3)),0)
)
/IF($G$5="10aあたり",R$8*10,1)),"")</f>
        <v/>
      </c>
      <c r="S134" s="35" t="str">
        <f>IFERROR(IF(S$7="","",
(
SUMIFS(IF($G$4="作業時間（hh:mm）",中間処理!$G:$G,中間処理!$I:$I),中間処理!$E:$E,S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134,中間処理!$B:$B,"予定",中間処理!$C:$C,"&gt;="&amp;$G$1,中間処理!$C:$C,"&lt;="&amp;$G$2,中間処理!$D:$D,IF($G$3="すべての作業","&lt;&gt;",$G$3)),0)
)
/IF($G$5="10aあたり",S$8*10,1)),"")</f>
        <v/>
      </c>
      <c r="T134" s="35" t="str">
        <f>IFERROR(IF(T$7="","",
(
SUMIFS(IF($G$4="作業時間（hh:mm）",中間処理!$G:$G,中間処理!$I:$I),中間処理!$E:$E,T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134,中間処理!$B:$B,"予定",中間処理!$C:$C,"&gt;="&amp;$G$1,中間処理!$C:$C,"&lt;="&amp;$G$2,中間処理!$D:$D,IF($G$3="すべての作業","&lt;&gt;",$G$3)),0)
)
/IF($G$5="10aあたり",T$8*10,1)),"")</f>
        <v/>
      </c>
      <c r="U134" s="35" t="str">
        <f>IFERROR(IF(U$7="","",
(
SUMIFS(IF($G$4="作業時間（hh:mm）",中間処理!$G:$G,中間処理!$I:$I),中間処理!$E:$E,U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134,中間処理!$B:$B,"予定",中間処理!$C:$C,"&gt;="&amp;$G$1,中間処理!$C:$C,"&lt;="&amp;$G$2,中間処理!$D:$D,IF($G$3="すべての作業","&lt;&gt;",$G$3)),0)
)
/IF($G$5="10aあたり",U$8*10,1)),"")</f>
        <v/>
      </c>
      <c r="V134" s="35" t="str">
        <f>IFERROR(IF(V$7="","",
(
SUMIFS(IF($G$4="作業時間（hh:mm）",中間処理!$G:$G,中間処理!$I:$I),中間処理!$E:$E,V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134,中間処理!$B:$B,"予定",中間処理!$C:$C,"&gt;="&amp;$G$1,中間処理!$C:$C,"&lt;="&amp;$G$2,中間処理!$D:$D,IF($G$3="すべての作業","&lt;&gt;",$G$3)),0)
)
/IF($G$5="10aあたり",V$8*10,1)),"")</f>
        <v/>
      </c>
      <c r="W134" s="35" t="str">
        <f>IFERROR(IF(W$7="","",
(
SUMIFS(IF($G$4="作業時間（hh:mm）",中間処理!$G:$G,中間処理!$I:$I),中間処理!$E:$E,W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134,中間処理!$B:$B,"予定",中間処理!$C:$C,"&gt;="&amp;$G$1,中間処理!$C:$C,"&lt;="&amp;$G$2,中間処理!$D:$D,IF($G$3="すべての作業","&lt;&gt;",$G$3)),0)
)
/IF($G$5="10aあたり",W$8*10,1)),"")</f>
        <v/>
      </c>
      <c r="X134" s="35" t="str">
        <f>IFERROR(IF(X$7="","",
(
SUMIFS(IF($G$4="作業時間（hh:mm）",中間処理!$G:$G,中間処理!$I:$I),中間処理!$E:$E,X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134,中間処理!$B:$B,"予定",中間処理!$C:$C,"&gt;="&amp;$G$1,中間処理!$C:$C,"&lt;="&amp;$G$2,中間処理!$D:$D,IF($G$3="すべての作業","&lt;&gt;",$G$3)),0)
)
/IF($G$5="10aあたり",X$8*10,1)),"")</f>
        <v/>
      </c>
      <c r="Y134" s="35" t="str">
        <f>IFERROR(IF(Y$7="","",
(
SUMIFS(IF($G$4="作業時間（hh:mm）",中間処理!$G:$G,中間処理!$I:$I),中間処理!$E:$E,Y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134,中間処理!$B:$B,"予定",中間処理!$C:$C,"&gt;="&amp;$G$1,中間処理!$C:$C,"&lt;="&amp;$G$2,中間処理!$D:$D,IF($G$3="すべての作業","&lt;&gt;",$G$3)),0)
)
/IF($G$5="10aあたり",Y$8*10,1)),"")</f>
        <v/>
      </c>
      <c r="Z134" s="35" t="str">
        <f>IFERROR(IF(Z$7="","",
(
SUMIFS(IF($G$4="作業時間（hh:mm）",中間処理!$G:$G,中間処理!$I:$I),中間処理!$E:$E,Z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134,中間処理!$B:$B,"予定",中間処理!$C:$C,"&gt;="&amp;$G$1,中間処理!$C:$C,"&lt;="&amp;$G$2,中間処理!$D:$D,IF($G$3="すべての作業","&lt;&gt;",$G$3)),0)
)
/IF($G$5="10aあたり",Z$8*10,1)),"")</f>
        <v/>
      </c>
      <c r="AA134" s="35" t="str">
        <f>IFERROR(IF(AA$7="","",
(
SUMIFS(IF($G$4="作業時間（hh:mm）",中間処理!$G:$G,中間処理!$I:$I),中間処理!$E:$E,AA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134,中間処理!$B:$B,"予定",中間処理!$C:$C,"&gt;="&amp;$G$1,中間処理!$C:$C,"&lt;="&amp;$G$2,中間処理!$D:$D,IF($G$3="すべての作業","&lt;&gt;",$G$3)),0)
)
/IF($G$5="10aあたり",AA$8*10,1)),"")</f>
        <v/>
      </c>
      <c r="AB134" s="35" t="str">
        <f>IFERROR(IF(AB$7="","",
(
SUMIFS(IF($G$4="作業時間（hh:mm）",中間処理!$G:$G,中間処理!$I:$I),中間処理!$E:$E,AB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134,中間処理!$B:$B,"予定",中間処理!$C:$C,"&gt;="&amp;$G$1,中間処理!$C:$C,"&lt;="&amp;$G$2,中間処理!$D:$D,IF($G$3="すべての作業","&lt;&gt;",$G$3)),0)
)
/IF($G$5="10aあたり",AB$8*10,1)),"")</f>
        <v/>
      </c>
      <c r="AC134" s="35" t="str">
        <f>IFERROR(IF(AC$7="","",
(
SUMIFS(IF($G$4="作業時間（hh:mm）",中間処理!$G:$G,中間処理!$I:$I),中間処理!$E:$E,AC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134,中間処理!$B:$B,"予定",中間処理!$C:$C,"&gt;="&amp;$G$1,中間処理!$C:$C,"&lt;="&amp;$G$2,中間処理!$D:$D,IF($G$3="すべての作業","&lt;&gt;",$G$3)),0)
)
/IF($G$5="10aあたり",AC$8*10,1)),"")</f>
        <v/>
      </c>
      <c r="AD134" s="35" t="str">
        <f>IFERROR(IF(AD$7="","",
(
SUMIFS(IF($G$4="作業時間（hh:mm）",中間処理!$G:$G,中間処理!$I:$I),中間処理!$E:$E,AD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134,中間処理!$B:$B,"予定",中間処理!$C:$C,"&gt;="&amp;$G$1,中間処理!$C:$C,"&lt;="&amp;$G$2,中間処理!$D:$D,IF($G$3="すべての作業","&lt;&gt;",$G$3)),0)
)
/IF($G$5="10aあたり",AD$8*10,1)),"")</f>
        <v/>
      </c>
      <c r="AE134" s="35" t="str">
        <f>IFERROR(IF(AE$7="","",
(
SUMIFS(IF($G$4="作業時間（hh:mm）",中間処理!$G:$G,中間処理!$I:$I),中間処理!$E:$E,AE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134,中間処理!$B:$B,"予定",中間処理!$C:$C,"&gt;="&amp;$G$1,中間処理!$C:$C,"&lt;="&amp;$G$2,中間処理!$D:$D,IF($G$3="すべての作業","&lt;&gt;",$G$3)),0)
)
/IF($G$5="10aあたり",AE$8*10,1)),"")</f>
        <v/>
      </c>
      <c r="AF134" s="35" t="str">
        <f>IFERROR(IF(AF$7="","",
(
SUMIFS(IF($G$4="作業時間（hh:mm）",中間処理!$G:$G,中間処理!$I:$I),中間処理!$E:$E,AF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134,中間処理!$B:$B,"予定",中間処理!$C:$C,"&gt;="&amp;$G$1,中間処理!$C:$C,"&lt;="&amp;$G$2,中間処理!$D:$D,IF($G$3="すべての作業","&lt;&gt;",$G$3)),0)
)
/IF($G$5="10aあたり",AF$8*10,1)),"")</f>
        <v/>
      </c>
      <c r="AG134" s="35" t="str">
        <f>IFERROR(IF(AG$7="","",
(
SUMIFS(IF($G$4="作業時間（hh:mm）",中間処理!$G:$G,中間処理!$I:$I),中間処理!$E:$E,AG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134,中間処理!$B:$B,"予定",中間処理!$C:$C,"&gt;="&amp;$G$1,中間処理!$C:$C,"&lt;="&amp;$G$2,中間処理!$D:$D,IF($G$3="すべての作業","&lt;&gt;",$G$3)),0)
)
/IF($G$5="10aあたり",AG$8*10,1)),"")</f>
        <v/>
      </c>
      <c r="AH134" s="35" t="str">
        <f>IFERROR(IF(AH$7="","",
(
SUMIFS(IF($G$4="作業時間（hh:mm）",中間処理!$G:$G,中間処理!$I:$I),中間処理!$E:$E,AH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134,中間処理!$B:$B,"予定",中間処理!$C:$C,"&gt;="&amp;$G$1,中間処理!$C:$C,"&lt;="&amp;$G$2,中間処理!$D:$D,IF($G$3="すべての作業","&lt;&gt;",$G$3)),0)
)
/IF($G$5="10aあたり",AH$8*10,1)),"")</f>
        <v/>
      </c>
      <c r="AI134" s="35" t="str">
        <f>IFERROR(IF(AI$7="","",
(
SUMIFS(IF($G$4="作業時間（hh:mm）",中間処理!$G:$G,中間処理!$I:$I),中間処理!$E:$E,AI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134,中間処理!$B:$B,"予定",中間処理!$C:$C,"&gt;="&amp;$G$1,中間処理!$C:$C,"&lt;="&amp;$G$2,中間処理!$D:$D,IF($G$3="すべての作業","&lt;&gt;",$G$3)),0)
)
/IF($G$5="10aあたり",AI$8*10,1)),"")</f>
        <v/>
      </c>
      <c r="AJ134" s="35" t="str">
        <f>IFERROR(IF(AJ$7="","",
(
SUMIFS(IF($G$4="作業時間（hh:mm）",中間処理!$G:$G,中間処理!$I:$I),中間処理!$E:$E,AJ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134,中間処理!$B:$B,"予定",中間処理!$C:$C,"&gt;="&amp;$G$1,中間処理!$C:$C,"&lt;="&amp;$G$2,中間処理!$D:$D,IF($G$3="すべての作業","&lt;&gt;",$G$3)),0)
)
/IF($G$5="10aあたり",AJ$8*10,1)),"")</f>
        <v/>
      </c>
      <c r="AK134" s="35" t="str">
        <f>IFERROR(IF(AK$7="","",
(
SUMIFS(IF($G$4="作業時間（hh:mm）",中間処理!$G:$G,中間処理!$I:$I),中間処理!$E:$E,AK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134,中間処理!$B:$B,"予定",中間処理!$C:$C,"&gt;="&amp;$G$1,中間処理!$C:$C,"&lt;="&amp;$G$2,中間処理!$D:$D,IF($G$3="すべての作業","&lt;&gt;",$G$3)),0)
)
/IF($G$5="10aあたり",AK$8*10,1)),"")</f>
        <v/>
      </c>
      <c r="AL134" s="35" t="str">
        <f>IFERROR(IF(AL$7="","",
(
SUMIFS(IF($G$4="作業時間（hh:mm）",中間処理!$G:$G,中間処理!$I:$I),中間処理!$E:$E,AL$7,中間処理!$F:$F,$F134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134,中間処理!$B:$B,"予定",中間処理!$C:$C,"&gt;="&amp;$G$1,中間処理!$C:$C,"&lt;="&amp;$G$2,中間処理!$D:$D,IF($G$3="すべての作業","&lt;&gt;",$G$3)),0)
)
/IF($G$5="10aあたり",AL$8*10,1)),"")</f>
        <v/>
      </c>
    </row>
    <row r="135" spans="7:38">
      <c r="G135" s="13"/>
      <c r="H135" s="22" t="str">
        <f>IF(G135="","",
IF(G$4="作業時間（hh:mm）",SUM(I135:AL135),
IF(
COUNTIFS(単価情報!C:C,F135,単価情報!B:B,"作業者",単価情報!K:K,"&gt;="&amp;G$1,単価情報!J:J,"&lt;="&amp;G$2)
+COUNTIFS(単価情報!C:C,F135,単価情報!B:B,"作業者",単価情報!K:K,"",単価情報!J:J,"&lt;="&amp;G$2)=0,
"単価設定なし",SUM(I135:AL135))))</f>
        <v/>
      </c>
      <c r="I135" s="34" t="str">
        <f>IFERROR(IF(I$7="","",
(
SUMIFS(IF($G$4="作業時間（hh:mm）",中間処理!$G:$G,中間処理!$I:$I),中間処理!$E:$E,I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135,中間処理!$B:$B,"予定",中間処理!$C:$C,"&gt;="&amp;$G$1,中間処理!$C:$C,"&lt;="&amp;$G$2,中間処理!$D:$D,IF($G$3="すべての作業","&lt;&gt;",$G$3)),0)
)
/IF($G$5="10aあたり",I$8*10,1)),"")</f>
        <v/>
      </c>
      <c r="J135" s="35" t="str">
        <f>IFERROR(IF(J$7="","",
(
SUMIFS(IF($G$4="作業時間（hh:mm）",中間処理!$G:$G,中間処理!$I:$I),中間処理!$E:$E,J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135,中間処理!$B:$B,"予定",中間処理!$C:$C,"&gt;="&amp;$G$1,中間処理!$C:$C,"&lt;="&amp;$G$2,中間処理!$D:$D,IF($G$3="すべての作業","&lt;&gt;",$G$3)),0)
)
/IF($G$5="10aあたり",J$8*10,1)),"")</f>
        <v/>
      </c>
      <c r="K135" s="35" t="str">
        <f>IFERROR(IF(K$7="","",
(
SUMIFS(IF($G$4="作業時間（hh:mm）",中間処理!$G:$G,中間処理!$I:$I),中間処理!$E:$E,K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135,中間処理!$B:$B,"予定",中間処理!$C:$C,"&gt;="&amp;$G$1,中間処理!$C:$C,"&lt;="&amp;$G$2,中間処理!$D:$D,IF($G$3="すべての作業","&lt;&gt;",$G$3)),0)
)
/IF($G$5="10aあたり",K$8*10,1)),"")</f>
        <v/>
      </c>
      <c r="L135" s="35" t="str">
        <f>IFERROR(IF(L$7="","",
(
SUMIFS(IF($G$4="作業時間（hh:mm）",中間処理!$G:$G,中間処理!$I:$I),中間処理!$E:$E,L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135,中間処理!$B:$B,"予定",中間処理!$C:$C,"&gt;="&amp;$G$1,中間処理!$C:$C,"&lt;="&amp;$G$2,中間処理!$D:$D,IF($G$3="すべての作業","&lt;&gt;",$G$3)),0)
)
/IF($G$5="10aあたり",L$8*10,1)),"")</f>
        <v/>
      </c>
      <c r="M135" s="35" t="str">
        <f>IFERROR(IF(M$7="","",
(
SUMIFS(IF($G$4="作業時間（hh:mm）",中間処理!$G:$G,中間処理!$I:$I),中間処理!$E:$E,M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135,中間処理!$B:$B,"予定",中間処理!$C:$C,"&gt;="&amp;$G$1,中間処理!$C:$C,"&lt;="&amp;$G$2,中間処理!$D:$D,IF($G$3="すべての作業","&lt;&gt;",$G$3)),0)
)
/IF($G$5="10aあたり",M$8*10,1)),"")</f>
        <v/>
      </c>
      <c r="N135" s="35" t="str">
        <f>IFERROR(IF(N$7="","",
(
SUMIFS(IF($G$4="作業時間（hh:mm）",中間処理!$G:$G,中間処理!$I:$I),中間処理!$E:$E,N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135,中間処理!$B:$B,"予定",中間処理!$C:$C,"&gt;="&amp;$G$1,中間処理!$C:$C,"&lt;="&amp;$G$2,中間処理!$D:$D,IF($G$3="すべての作業","&lt;&gt;",$G$3)),0)
)
/IF($G$5="10aあたり",N$8*10,1)),"")</f>
        <v/>
      </c>
      <c r="O135" s="35" t="str">
        <f>IFERROR(IF(O$7="","",
(
SUMIFS(IF($G$4="作業時間（hh:mm）",中間処理!$G:$G,中間処理!$I:$I),中間処理!$E:$E,O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135,中間処理!$B:$B,"予定",中間処理!$C:$C,"&gt;="&amp;$G$1,中間処理!$C:$C,"&lt;="&amp;$G$2,中間処理!$D:$D,IF($G$3="すべての作業","&lt;&gt;",$G$3)),0)
)
/IF($G$5="10aあたり",O$8*10,1)),"")</f>
        <v/>
      </c>
      <c r="P135" s="35" t="str">
        <f>IFERROR(IF(P$7="","",
(
SUMIFS(IF($G$4="作業時間（hh:mm）",中間処理!$G:$G,中間処理!$I:$I),中間処理!$E:$E,P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135,中間処理!$B:$B,"予定",中間処理!$C:$C,"&gt;="&amp;$G$1,中間処理!$C:$C,"&lt;="&amp;$G$2,中間処理!$D:$D,IF($G$3="すべての作業","&lt;&gt;",$G$3)),0)
)
/IF($G$5="10aあたり",P$8*10,1)),"")</f>
        <v/>
      </c>
      <c r="Q135" s="35" t="str">
        <f>IFERROR(IF(Q$7="","",
(
SUMIFS(IF($G$4="作業時間（hh:mm）",中間処理!$G:$G,中間処理!$I:$I),中間処理!$E:$E,Q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135,中間処理!$B:$B,"予定",中間処理!$C:$C,"&gt;="&amp;$G$1,中間処理!$C:$C,"&lt;="&amp;$G$2,中間処理!$D:$D,IF($G$3="すべての作業","&lt;&gt;",$G$3)),0)
)
/IF($G$5="10aあたり",Q$8*10,1)),"")</f>
        <v/>
      </c>
      <c r="R135" s="35" t="str">
        <f>IFERROR(IF(R$7="","",
(
SUMIFS(IF($G$4="作業時間（hh:mm）",中間処理!$G:$G,中間処理!$I:$I),中間処理!$E:$E,R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135,中間処理!$B:$B,"予定",中間処理!$C:$C,"&gt;="&amp;$G$1,中間処理!$C:$C,"&lt;="&amp;$G$2,中間処理!$D:$D,IF($G$3="すべての作業","&lt;&gt;",$G$3)),0)
)
/IF($G$5="10aあたり",R$8*10,1)),"")</f>
        <v/>
      </c>
      <c r="S135" s="35" t="str">
        <f>IFERROR(IF(S$7="","",
(
SUMIFS(IF($G$4="作業時間（hh:mm）",中間処理!$G:$G,中間処理!$I:$I),中間処理!$E:$E,S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135,中間処理!$B:$B,"予定",中間処理!$C:$C,"&gt;="&amp;$G$1,中間処理!$C:$C,"&lt;="&amp;$G$2,中間処理!$D:$D,IF($G$3="すべての作業","&lt;&gt;",$G$3)),0)
)
/IF($G$5="10aあたり",S$8*10,1)),"")</f>
        <v/>
      </c>
      <c r="T135" s="35" t="str">
        <f>IFERROR(IF(T$7="","",
(
SUMIFS(IF($G$4="作業時間（hh:mm）",中間処理!$G:$G,中間処理!$I:$I),中間処理!$E:$E,T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135,中間処理!$B:$B,"予定",中間処理!$C:$C,"&gt;="&amp;$G$1,中間処理!$C:$C,"&lt;="&amp;$G$2,中間処理!$D:$D,IF($G$3="すべての作業","&lt;&gt;",$G$3)),0)
)
/IF($G$5="10aあたり",T$8*10,1)),"")</f>
        <v/>
      </c>
      <c r="U135" s="35" t="str">
        <f>IFERROR(IF(U$7="","",
(
SUMIFS(IF($G$4="作業時間（hh:mm）",中間処理!$G:$G,中間処理!$I:$I),中間処理!$E:$E,U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135,中間処理!$B:$B,"予定",中間処理!$C:$C,"&gt;="&amp;$G$1,中間処理!$C:$C,"&lt;="&amp;$G$2,中間処理!$D:$D,IF($G$3="すべての作業","&lt;&gt;",$G$3)),0)
)
/IF($G$5="10aあたり",U$8*10,1)),"")</f>
        <v/>
      </c>
      <c r="V135" s="35" t="str">
        <f>IFERROR(IF(V$7="","",
(
SUMIFS(IF($G$4="作業時間（hh:mm）",中間処理!$G:$G,中間処理!$I:$I),中間処理!$E:$E,V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135,中間処理!$B:$B,"予定",中間処理!$C:$C,"&gt;="&amp;$G$1,中間処理!$C:$C,"&lt;="&amp;$G$2,中間処理!$D:$D,IF($G$3="すべての作業","&lt;&gt;",$G$3)),0)
)
/IF($G$5="10aあたり",V$8*10,1)),"")</f>
        <v/>
      </c>
      <c r="W135" s="35" t="str">
        <f>IFERROR(IF(W$7="","",
(
SUMIFS(IF($G$4="作業時間（hh:mm）",中間処理!$G:$G,中間処理!$I:$I),中間処理!$E:$E,W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135,中間処理!$B:$B,"予定",中間処理!$C:$C,"&gt;="&amp;$G$1,中間処理!$C:$C,"&lt;="&amp;$G$2,中間処理!$D:$D,IF($G$3="すべての作業","&lt;&gt;",$G$3)),0)
)
/IF($G$5="10aあたり",W$8*10,1)),"")</f>
        <v/>
      </c>
      <c r="X135" s="35" t="str">
        <f>IFERROR(IF(X$7="","",
(
SUMIFS(IF($G$4="作業時間（hh:mm）",中間処理!$G:$G,中間処理!$I:$I),中間処理!$E:$E,X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135,中間処理!$B:$B,"予定",中間処理!$C:$C,"&gt;="&amp;$G$1,中間処理!$C:$C,"&lt;="&amp;$G$2,中間処理!$D:$D,IF($G$3="すべての作業","&lt;&gt;",$G$3)),0)
)
/IF($G$5="10aあたり",X$8*10,1)),"")</f>
        <v/>
      </c>
      <c r="Y135" s="35" t="str">
        <f>IFERROR(IF(Y$7="","",
(
SUMIFS(IF($G$4="作業時間（hh:mm）",中間処理!$G:$G,中間処理!$I:$I),中間処理!$E:$E,Y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135,中間処理!$B:$B,"予定",中間処理!$C:$C,"&gt;="&amp;$G$1,中間処理!$C:$C,"&lt;="&amp;$G$2,中間処理!$D:$D,IF($G$3="すべての作業","&lt;&gt;",$G$3)),0)
)
/IF($G$5="10aあたり",Y$8*10,1)),"")</f>
        <v/>
      </c>
      <c r="Z135" s="35" t="str">
        <f>IFERROR(IF(Z$7="","",
(
SUMIFS(IF($G$4="作業時間（hh:mm）",中間処理!$G:$G,中間処理!$I:$I),中間処理!$E:$E,Z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135,中間処理!$B:$B,"予定",中間処理!$C:$C,"&gt;="&amp;$G$1,中間処理!$C:$C,"&lt;="&amp;$G$2,中間処理!$D:$D,IF($G$3="すべての作業","&lt;&gt;",$G$3)),0)
)
/IF($G$5="10aあたり",Z$8*10,1)),"")</f>
        <v/>
      </c>
      <c r="AA135" s="35" t="str">
        <f>IFERROR(IF(AA$7="","",
(
SUMIFS(IF($G$4="作業時間（hh:mm）",中間処理!$G:$G,中間処理!$I:$I),中間処理!$E:$E,AA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135,中間処理!$B:$B,"予定",中間処理!$C:$C,"&gt;="&amp;$G$1,中間処理!$C:$C,"&lt;="&amp;$G$2,中間処理!$D:$D,IF($G$3="すべての作業","&lt;&gt;",$G$3)),0)
)
/IF($G$5="10aあたり",AA$8*10,1)),"")</f>
        <v/>
      </c>
      <c r="AB135" s="35" t="str">
        <f>IFERROR(IF(AB$7="","",
(
SUMIFS(IF($G$4="作業時間（hh:mm）",中間処理!$G:$G,中間処理!$I:$I),中間処理!$E:$E,AB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135,中間処理!$B:$B,"予定",中間処理!$C:$C,"&gt;="&amp;$G$1,中間処理!$C:$C,"&lt;="&amp;$G$2,中間処理!$D:$D,IF($G$3="すべての作業","&lt;&gt;",$G$3)),0)
)
/IF($G$5="10aあたり",AB$8*10,1)),"")</f>
        <v/>
      </c>
      <c r="AC135" s="35" t="str">
        <f>IFERROR(IF(AC$7="","",
(
SUMIFS(IF($G$4="作業時間（hh:mm）",中間処理!$G:$G,中間処理!$I:$I),中間処理!$E:$E,AC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135,中間処理!$B:$B,"予定",中間処理!$C:$C,"&gt;="&amp;$G$1,中間処理!$C:$C,"&lt;="&amp;$G$2,中間処理!$D:$D,IF($G$3="すべての作業","&lt;&gt;",$G$3)),0)
)
/IF($G$5="10aあたり",AC$8*10,1)),"")</f>
        <v/>
      </c>
      <c r="AD135" s="35" t="str">
        <f>IFERROR(IF(AD$7="","",
(
SUMIFS(IF($G$4="作業時間（hh:mm）",中間処理!$G:$G,中間処理!$I:$I),中間処理!$E:$E,AD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135,中間処理!$B:$B,"予定",中間処理!$C:$C,"&gt;="&amp;$G$1,中間処理!$C:$C,"&lt;="&amp;$G$2,中間処理!$D:$D,IF($G$3="すべての作業","&lt;&gt;",$G$3)),0)
)
/IF($G$5="10aあたり",AD$8*10,1)),"")</f>
        <v/>
      </c>
      <c r="AE135" s="35" t="str">
        <f>IFERROR(IF(AE$7="","",
(
SUMIFS(IF($G$4="作業時間（hh:mm）",中間処理!$G:$G,中間処理!$I:$I),中間処理!$E:$E,AE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135,中間処理!$B:$B,"予定",中間処理!$C:$C,"&gt;="&amp;$G$1,中間処理!$C:$C,"&lt;="&amp;$G$2,中間処理!$D:$D,IF($G$3="すべての作業","&lt;&gt;",$G$3)),0)
)
/IF($G$5="10aあたり",AE$8*10,1)),"")</f>
        <v/>
      </c>
      <c r="AF135" s="35" t="str">
        <f>IFERROR(IF(AF$7="","",
(
SUMIFS(IF($G$4="作業時間（hh:mm）",中間処理!$G:$G,中間処理!$I:$I),中間処理!$E:$E,AF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135,中間処理!$B:$B,"予定",中間処理!$C:$C,"&gt;="&amp;$G$1,中間処理!$C:$C,"&lt;="&amp;$G$2,中間処理!$D:$D,IF($G$3="すべての作業","&lt;&gt;",$G$3)),0)
)
/IF($G$5="10aあたり",AF$8*10,1)),"")</f>
        <v/>
      </c>
      <c r="AG135" s="35" t="str">
        <f>IFERROR(IF(AG$7="","",
(
SUMIFS(IF($G$4="作業時間（hh:mm）",中間処理!$G:$G,中間処理!$I:$I),中間処理!$E:$E,AG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135,中間処理!$B:$B,"予定",中間処理!$C:$C,"&gt;="&amp;$G$1,中間処理!$C:$C,"&lt;="&amp;$G$2,中間処理!$D:$D,IF($G$3="すべての作業","&lt;&gt;",$G$3)),0)
)
/IF($G$5="10aあたり",AG$8*10,1)),"")</f>
        <v/>
      </c>
      <c r="AH135" s="35" t="str">
        <f>IFERROR(IF(AH$7="","",
(
SUMIFS(IF($G$4="作業時間（hh:mm）",中間処理!$G:$G,中間処理!$I:$I),中間処理!$E:$E,AH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135,中間処理!$B:$B,"予定",中間処理!$C:$C,"&gt;="&amp;$G$1,中間処理!$C:$C,"&lt;="&amp;$G$2,中間処理!$D:$D,IF($G$3="すべての作業","&lt;&gt;",$G$3)),0)
)
/IF($G$5="10aあたり",AH$8*10,1)),"")</f>
        <v/>
      </c>
      <c r="AI135" s="35" t="str">
        <f>IFERROR(IF(AI$7="","",
(
SUMIFS(IF($G$4="作業時間（hh:mm）",中間処理!$G:$G,中間処理!$I:$I),中間処理!$E:$E,AI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135,中間処理!$B:$B,"予定",中間処理!$C:$C,"&gt;="&amp;$G$1,中間処理!$C:$C,"&lt;="&amp;$G$2,中間処理!$D:$D,IF($G$3="すべての作業","&lt;&gt;",$G$3)),0)
)
/IF($G$5="10aあたり",AI$8*10,1)),"")</f>
        <v/>
      </c>
      <c r="AJ135" s="35" t="str">
        <f>IFERROR(IF(AJ$7="","",
(
SUMIFS(IF($G$4="作業時間（hh:mm）",中間処理!$G:$G,中間処理!$I:$I),中間処理!$E:$E,AJ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135,中間処理!$B:$B,"予定",中間処理!$C:$C,"&gt;="&amp;$G$1,中間処理!$C:$C,"&lt;="&amp;$G$2,中間処理!$D:$D,IF($G$3="すべての作業","&lt;&gt;",$G$3)),0)
)
/IF($G$5="10aあたり",AJ$8*10,1)),"")</f>
        <v/>
      </c>
      <c r="AK135" s="35" t="str">
        <f>IFERROR(IF(AK$7="","",
(
SUMIFS(IF($G$4="作業時間（hh:mm）",中間処理!$G:$G,中間処理!$I:$I),中間処理!$E:$E,AK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135,中間処理!$B:$B,"予定",中間処理!$C:$C,"&gt;="&amp;$G$1,中間処理!$C:$C,"&lt;="&amp;$G$2,中間処理!$D:$D,IF($G$3="すべての作業","&lt;&gt;",$G$3)),0)
)
/IF($G$5="10aあたり",AK$8*10,1)),"")</f>
        <v/>
      </c>
      <c r="AL135" s="35" t="str">
        <f>IFERROR(IF(AL$7="","",
(
SUMIFS(IF($G$4="作業時間（hh:mm）",中間処理!$G:$G,中間処理!$I:$I),中間処理!$E:$E,AL$7,中間処理!$F:$F,$F135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135,中間処理!$B:$B,"予定",中間処理!$C:$C,"&gt;="&amp;$G$1,中間処理!$C:$C,"&lt;="&amp;$G$2,中間処理!$D:$D,IF($G$3="すべての作業","&lt;&gt;",$G$3)),0)
)
/IF($G$5="10aあたり",AL$8*10,1)),"")</f>
        <v/>
      </c>
    </row>
    <row r="136" spans="7:38">
      <c r="G136" s="13"/>
      <c r="H136" s="22" t="str">
        <f>IF(G136="","",
IF(G$4="作業時間（hh:mm）",SUM(I136:AL136),
IF(
COUNTIFS(単価情報!C:C,F136,単価情報!B:B,"作業者",単価情報!K:K,"&gt;="&amp;G$1,単価情報!J:J,"&lt;="&amp;G$2)
+COUNTIFS(単価情報!C:C,F136,単価情報!B:B,"作業者",単価情報!K:K,"",単価情報!J:J,"&lt;="&amp;G$2)=0,
"単価設定なし",SUM(I136:AL136))))</f>
        <v/>
      </c>
      <c r="I136" s="34" t="str">
        <f>IFERROR(IF(I$7="","",
(
SUMIFS(IF($G$4="作業時間（hh:mm）",中間処理!$G:$G,中間処理!$I:$I),中間処理!$E:$E,I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136,中間処理!$B:$B,"予定",中間処理!$C:$C,"&gt;="&amp;$G$1,中間処理!$C:$C,"&lt;="&amp;$G$2,中間処理!$D:$D,IF($G$3="すべての作業","&lt;&gt;",$G$3)),0)
)
/IF($G$5="10aあたり",I$8*10,1)),"")</f>
        <v/>
      </c>
      <c r="J136" s="35" t="str">
        <f>IFERROR(IF(J$7="","",
(
SUMIFS(IF($G$4="作業時間（hh:mm）",中間処理!$G:$G,中間処理!$I:$I),中間処理!$E:$E,J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136,中間処理!$B:$B,"予定",中間処理!$C:$C,"&gt;="&amp;$G$1,中間処理!$C:$C,"&lt;="&amp;$G$2,中間処理!$D:$D,IF($G$3="すべての作業","&lt;&gt;",$G$3)),0)
)
/IF($G$5="10aあたり",J$8*10,1)),"")</f>
        <v/>
      </c>
      <c r="K136" s="35" t="str">
        <f>IFERROR(IF(K$7="","",
(
SUMIFS(IF($G$4="作業時間（hh:mm）",中間処理!$G:$G,中間処理!$I:$I),中間処理!$E:$E,K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136,中間処理!$B:$B,"予定",中間処理!$C:$C,"&gt;="&amp;$G$1,中間処理!$C:$C,"&lt;="&amp;$G$2,中間処理!$D:$D,IF($G$3="すべての作業","&lt;&gt;",$G$3)),0)
)
/IF($G$5="10aあたり",K$8*10,1)),"")</f>
        <v/>
      </c>
      <c r="L136" s="35" t="str">
        <f>IFERROR(IF(L$7="","",
(
SUMIFS(IF($G$4="作業時間（hh:mm）",中間処理!$G:$G,中間処理!$I:$I),中間処理!$E:$E,L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136,中間処理!$B:$B,"予定",中間処理!$C:$C,"&gt;="&amp;$G$1,中間処理!$C:$C,"&lt;="&amp;$G$2,中間処理!$D:$D,IF($G$3="すべての作業","&lt;&gt;",$G$3)),0)
)
/IF($G$5="10aあたり",L$8*10,1)),"")</f>
        <v/>
      </c>
      <c r="M136" s="35" t="str">
        <f>IFERROR(IF(M$7="","",
(
SUMIFS(IF($G$4="作業時間（hh:mm）",中間処理!$G:$G,中間処理!$I:$I),中間処理!$E:$E,M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136,中間処理!$B:$B,"予定",中間処理!$C:$C,"&gt;="&amp;$G$1,中間処理!$C:$C,"&lt;="&amp;$G$2,中間処理!$D:$D,IF($G$3="すべての作業","&lt;&gt;",$G$3)),0)
)
/IF($G$5="10aあたり",M$8*10,1)),"")</f>
        <v/>
      </c>
      <c r="N136" s="35" t="str">
        <f>IFERROR(IF(N$7="","",
(
SUMIFS(IF($G$4="作業時間（hh:mm）",中間処理!$G:$G,中間処理!$I:$I),中間処理!$E:$E,N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136,中間処理!$B:$B,"予定",中間処理!$C:$C,"&gt;="&amp;$G$1,中間処理!$C:$C,"&lt;="&amp;$G$2,中間処理!$D:$D,IF($G$3="すべての作業","&lt;&gt;",$G$3)),0)
)
/IF($G$5="10aあたり",N$8*10,1)),"")</f>
        <v/>
      </c>
      <c r="O136" s="35" t="str">
        <f>IFERROR(IF(O$7="","",
(
SUMIFS(IF($G$4="作業時間（hh:mm）",中間処理!$G:$G,中間処理!$I:$I),中間処理!$E:$E,O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136,中間処理!$B:$B,"予定",中間処理!$C:$C,"&gt;="&amp;$G$1,中間処理!$C:$C,"&lt;="&amp;$G$2,中間処理!$D:$D,IF($G$3="すべての作業","&lt;&gt;",$G$3)),0)
)
/IF($G$5="10aあたり",O$8*10,1)),"")</f>
        <v/>
      </c>
      <c r="P136" s="35" t="str">
        <f>IFERROR(IF(P$7="","",
(
SUMIFS(IF($G$4="作業時間（hh:mm）",中間処理!$G:$G,中間処理!$I:$I),中間処理!$E:$E,P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136,中間処理!$B:$B,"予定",中間処理!$C:$C,"&gt;="&amp;$G$1,中間処理!$C:$C,"&lt;="&amp;$G$2,中間処理!$D:$D,IF($G$3="すべての作業","&lt;&gt;",$G$3)),0)
)
/IF($G$5="10aあたり",P$8*10,1)),"")</f>
        <v/>
      </c>
      <c r="Q136" s="35" t="str">
        <f>IFERROR(IF(Q$7="","",
(
SUMIFS(IF($G$4="作業時間（hh:mm）",中間処理!$G:$G,中間処理!$I:$I),中間処理!$E:$E,Q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136,中間処理!$B:$B,"予定",中間処理!$C:$C,"&gt;="&amp;$G$1,中間処理!$C:$C,"&lt;="&amp;$G$2,中間処理!$D:$D,IF($G$3="すべての作業","&lt;&gt;",$G$3)),0)
)
/IF($G$5="10aあたり",Q$8*10,1)),"")</f>
        <v/>
      </c>
      <c r="R136" s="35" t="str">
        <f>IFERROR(IF(R$7="","",
(
SUMIFS(IF($G$4="作業時間（hh:mm）",中間処理!$G:$G,中間処理!$I:$I),中間処理!$E:$E,R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136,中間処理!$B:$B,"予定",中間処理!$C:$C,"&gt;="&amp;$G$1,中間処理!$C:$C,"&lt;="&amp;$G$2,中間処理!$D:$D,IF($G$3="すべての作業","&lt;&gt;",$G$3)),0)
)
/IF($G$5="10aあたり",R$8*10,1)),"")</f>
        <v/>
      </c>
      <c r="S136" s="35" t="str">
        <f>IFERROR(IF(S$7="","",
(
SUMIFS(IF($G$4="作業時間（hh:mm）",中間処理!$G:$G,中間処理!$I:$I),中間処理!$E:$E,S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136,中間処理!$B:$B,"予定",中間処理!$C:$C,"&gt;="&amp;$G$1,中間処理!$C:$C,"&lt;="&amp;$G$2,中間処理!$D:$D,IF($G$3="すべての作業","&lt;&gt;",$G$3)),0)
)
/IF($G$5="10aあたり",S$8*10,1)),"")</f>
        <v/>
      </c>
      <c r="T136" s="35" t="str">
        <f>IFERROR(IF(T$7="","",
(
SUMIFS(IF($G$4="作業時間（hh:mm）",中間処理!$G:$G,中間処理!$I:$I),中間処理!$E:$E,T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136,中間処理!$B:$B,"予定",中間処理!$C:$C,"&gt;="&amp;$G$1,中間処理!$C:$C,"&lt;="&amp;$G$2,中間処理!$D:$D,IF($G$3="すべての作業","&lt;&gt;",$G$3)),0)
)
/IF($G$5="10aあたり",T$8*10,1)),"")</f>
        <v/>
      </c>
      <c r="U136" s="35" t="str">
        <f>IFERROR(IF(U$7="","",
(
SUMIFS(IF($G$4="作業時間（hh:mm）",中間処理!$G:$G,中間処理!$I:$I),中間処理!$E:$E,U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136,中間処理!$B:$B,"予定",中間処理!$C:$C,"&gt;="&amp;$G$1,中間処理!$C:$C,"&lt;="&amp;$G$2,中間処理!$D:$D,IF($G$3="すべての作業","&lt;&gt;",$G$3)),0)
)
/IF($G$5="10aあたり",U$8*10,1)),"")</f>
        <v/>
      </c>
      <c r="V136" s="35" t="str">
        <f>IFERROR(IF(V$7="","",
(
SUMIFS(IF($G$4="作業時間（hh:mm）",中間処理!$G:$G,中間処理!$I:$I),中間処理!$E:$E,V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136,中間処理!$B:$B,"予定",中間処理!$C:$C,"&gt;="&amp;$G$1,中間処理!$C:$C,"&lt;="&amp;$G$2,中間処理!$D:$D,IF($G$3="すべての作業","&lt;&gt;",$G$3)),0)
)
/IF($G$5="10aあたり",V$8*10,1)),"")</f>
        <v/>
      </c>
      <c r="W136" s="35" t="str">
        <f>IFERROR(IF(W$7="","",
(
SUMIFS(IF($G$4="作業時間（hh:mm）",中間処理!$G:$G,中間処理!$I:$I),中間処理!$E:$E,W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136,中間処理!$B:$B,"予定",中間処理!$C:$C,"&gt;="&amp;$G$1,中間処理!$C:$C,"&lt;="&amp;$G$2,中間処理!$D:$D,IF($G$3="すべての作業","&lt;&gt;",$G$3)),0)
)
/IF($G$5="10aあたり",W$8*10,1)),"")</f>
        <v/>
      </c>
      <c r="X136" s="35" t="str">
        <f>IFERROR(IF(X$7="","",
(
SUMIFS(IF($G$4="作業時間（hh:mm）",中間処理!$G:$G,中間処理!$I:$I),中間処理!$E:$E,X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136,中間処理!$B:$B,"予定",中間処理!$C:$C,"&gt;="&amp;$G$1,中間処理!$C:$C,"&lt;="&amp;$G$2,中間処理!$D:$D,IF($G$3="すべての作業","&lt;&gt;",$G$3)),0)
)
/IF($G$5="10aあたり",X$8*10,1)),"")</f>
        <v/>
      </c>
      <c r="Y136" s="35" t="str">
        <f>IFERROR(IF(Y$7="","",
(
SUMIFS(IF($G$4="作業時間（hh:mm）",中間処理!$G:$G,中間処理!$I:$I),中間処理!$E:$E,Y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136,中間処理!$B:$B,"予定",中間処理!$C:$C,"&gt;="&amp;$G$1,中間処理!$C:$C,"&lt;="&amp;$G$2,中間処理!$D:$D,IF($G$3="すべての作業","&lt;&gt;",$G$3)),0)
)
/IF($G$5="10aあたり",Y$8*10,1)),"")</f>
        <v/>
      </c>
      <c r="Z136" s="35" t="str">
        <f>IFERROR(IF(Z$7="","",
(
SUMIFS(IF($G$4="作業時間（hh:mm）",中間処理!$G:$G,中間処理!$I:$I),中間処理!$E:$E,Z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136,中間処理!$B:$B,"予定",中間処理!$C:$C,"&gt;="&amp;$G$1,中間処理!$C:$C,"&lt;="&amp;$G$2,中間処理!$D:$D,IF($G$3="すべての作業","&lt;&gt;",$G$3)),0)
)
/IF($G$5="10aあたり",Z$8*10,1)),"")</f>
        <v/>
      </c>
      <c r="AA136" s="35" t="str">
        <f>IFERROR(IF(AA$7="","",
(
SUMIFS(IF($G$4="作業時間（hh:mm）",中間処理!$G:$G,中間処理!$I:$I),中間処理!$E:$E,AA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136,中間処理!$B:$B,"予定",中間処理!$C:$C,"&gt;="&amp;$G$1,中間処理!$C:$C,"&lt;="&amp;$G$2,中間処理!$D:$D,IF($G$3="すべての作業","&lt;&gt;",$G$3)),0)
)
/IF($G$5="10aあたり",AA$8*10,1)),"")</f>
        <v/>
      </c>
      <c r="AB136" s="35" t="str">
        <f>IFERROR(IF(AB$7="","",
(
SUMIFS(IF($G$4="作業時間（hh:mm）",中間処理!$G:$G,中間処理!$I:$I),中間処理!$E:$E,AB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136,中間処理!$B:$B,"予定",中間処理!$C:$C,"&gt;="&amp;$G$1,中間処理!$C:$C,"&lt;="&amp;$G$2,中間処理!$D:$D,IF($G$3="すべての作業","&lt;&gt;",$G$3)),0)
)
/IF($G$5="10aあたり",AB$8*10,1)),"")</f>
        <v/>
      </c>
      <c r="AC136" s="35" t="str">
        <f>IFERROR(IF(AC$7="","",
(
SUMIFS(IF($G$4="作業時間（hh:mm）",中間処理!$G:$G,中間処理!$I:$I),中間処理!$E:$E,AC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136,中間処理!$B:$B,"予定",中間処理!$C:$C,"&gt;="&amp;$G$1,中間処理!$C:$C,"&lt;="&amp;$G$2,中間処理!$D:$D,IF($G$3="すべての作業","&lt;&gt;",$G$3)),0)
)
/IF($G$5="10aあたり",AC$8*10,1)),"")</f>
        <v/>
      </c>
      <c r="AD136" s="35" t="str">
        <f>IFERROR(IF(AD$7="","",
(
SUMIFS(IF($G$4="作業時間（hh:mm）",中間処理!$G:$G,中間処理!$I:$I),中間処理!$E:$E,AD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136,中間処理!$B:$B,"予定",中間処理!$C:$C,"&gt;="&amp;$G$1,中間処理!$C:$C,"&lt;="&amp;$G$2,中間処理!$D:$D,IF($G$3="すべての作業","&lt;&gt;",$G$3)),0)
)
/IF($G$5="10aあたり",AD$8*10,1)),"")</f>
        <v/>
      </c>
      <c r="AE136" s="35" t="str">
        <f>IFERROR(IF(AE$7="","",
(
SUMIFS(IF($G$4="作業時間（hh:mm）",中間処理!$G:$G,中間処理!$I:$I),中間処理!$E:$E,AE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136,中間処理!$B:$B,"予定",中間処理!$C:$C,"&gt;="&amp;$G$1,中間処理!$C:$C,"&lt;="&amp;$G$2,中間処理!$D:$D,IF($G$3="すべての作業","&lt;&gt;",$G$3)),0)
)
/IF($G$5="10aあたり",AE$8*10,1)),"")</f>
        <v/>
      </c>
      <c r="AF136" s="35" t="str">
        <f>IFERROR(IF(AF$7="","",
(
SUMIFS(IF($G$4="作業時間（hh:mm）",中間処理!$G:$G,中間処理!$I:$I),中間処理!$E:$E,AF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136,中間処理!$B:$B,"予定",中間処理!$C:$C,"&gt;="&amp;$G$1,中間処理!$C:$C,"&lt;="&amp;$G$2,中間処理!$D:$D,IF($G$3="すべての作業","&lt;&gt;",$G$3)),0)
)
/IF($G$5="10aあたり",AF$8*10,1)),"")</f>
        <v/>
      </c>
      <c r="AG136" s="35" t="str">
        <f>IFERROR(IF(AG$7="","",
(
SUMIFS(IF($G$4="作業時間（hh:mm）",中間処理!$G:$G,中間処理!$I:$I),中間処理!$E:$E,AG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136,中間処理!$B:$B,"予定",中間処理!$C:$C,"&gt;="&amp;$G$1,中間処理!$C:$C,"&lt;="&amp;$G$2,中間処理!$D:$D,IF($G$3="すべての作業","&lt;&gt;",$G$3)),0)
)
/IF($G$5="10aあたり",AG$8*10,1)),"")</f>
        <v/>
      </c>
      <c r="AH136" s="35" t="str">
        <f>IFERROR(IF(AH$7="","",
(
SUMIFS(IF($G$4="作業時間（hh:mm）",中間処理!$G:$G,中間処理!$I:$I),中間処理!$E:$E,AH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136,中間処理!$B:$B,"予定",中間処理!$C:$C,"&gt;="&amp;$G$1,中間処理!$C:$C,"&lt;="&amp;$G$2,中間処理!$D:$D,IF($G$3="すべての作業","&lt;&gt;",$G$3)),0)
)
/IF($G$5="10aあたり",AH$8*10,1)),"")</f>
        <v/>
      </c>
      <c r="AI136" s="35" t="str">
        <f>IFERROR(IF(AI$7="","",
(
SUMIFS(IF($G$4="作業時間（hh:mm）",中間処理!$G:$G,中間処理!$I:$I),中間処理!$E:$E,AI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136,中間処理!$B:$B,"予定",中間処理!$C:$C,"&gt;="&amp;$G$1,中間処理!$C:$C,"&lt;="&amp;$G$2,中間処理!$D:$D,IF($G$3="すべての作業","&lt;&gt;",$G$3)),0)
)
/IF($G$5="10aあたり",AI$8*10,1)),"")</f>
        <v/>
      </c>
      <c r="AJ136" s="35" t="str">
        <f>IFERROR(IF(AJ$7="","",
(
SUMIFS(IF($G$4="作業時間（hh:mm）",中間処理!$G:$G,中間処理!$I:$I),中間処理!$E:$E,AJ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136,中間処理!$B:$B,"予定",中間処理!$C:$C,"&gt;="&amp;$G$1,中間処理!$C:$C,"&lt;="&amp;$G$2,中間処理!$D:$D,IF($G$3="すべての作業","&lt;&gt;",$G$3)),0)
)
/IF($G$5="10aあたり",AJ$8*10,1)),"")</f>
        <v/>
      </c>
      <c r="AK136" s="35" t="str">
        <f>IFERROR(IF(AK$7="","",
(
SUMIFS(IF($G$4="作業時間（hh:mm）",中間処理!$G:$G,中間処理!$I:$I),中間処理!$E:$E,AK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136,中間処理!$B:$B,"予定",中間処理!$C:$C,"&gt;="&amp;$G$1,中間処理!$C:$C,"&lt;="&amp;$G$2,中間処理!$D:$D,IF($G$3="すべての作業","&lt;&gt;",$G$3)),0)
)
/IF($G$5="10aあたり",AK$8*10,1)),"")</f>
        <v/>
      </c>
      <c r="AL136" s="35" t="str">
        <f>IFERROR(IF(AL$7="","",
(
SUMIFS(IF($G$4="作業時間（hh:mm）",中間処理!$G:$G,中間処理!$I:$I),中間処理!$E:$E,AL$7,中間処理!$F:$F,$F136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136,中間処理!$B:$B,"予定",中間処理!$C:$C,"&gt;="&amp;$G$1,中間処理!$C:$C,"&lt;="&amp;$G$2,中間処理!$D:$D,IF($G$3="すべての作業","&lt;&gt;",$G$3)),0)
)
/IF($G$5="10aあたり",AL$8*10,1)),"")</f>
        <v/>
      </c>
    </row>
    <row r="137" spans="7:38">
      <c r="G137" s="13"/>
      <c r="H137" s="22" t="str">
        <f>IF(G137="","",
IF(G$4="作業時間（hh:mm）",SUM(I137:AL137),
IF(
COUNTIFS(単価情報!C:C,F137,単価情報!B:B,"作業者",単価情報!K:K,"&gt;="&amp;G$1,単価情報!J:J,"&lt;="&amp;G$2)
+COUNTIFS(単価情報!C:C,F137,単価情報!B:B,"作業者",単価情報!K:K,"",単価情報!J:J,"&lt;="&amp;G$2)=0,
"単価設定なし",SUM(I137:AL137))))</f>
        <v/>
      </c>
      <c r="I137" s="34" t="str">
        <f>IFERROR(IF(I$7="","",
(
SUMIFS(IF($G$4="作業時間（hh:mm）",中間処理!$G:$G,中間処理!$I:$I),中間処理!$E:$E,I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137,中間処理!$B:$B,"予定",中間処理!$C:$C,"&gt;="&amp;$G$1,中間処理!$C:$C,"&lt;="&amp;$G$2,中間処理!$D:$D,IF($G$3="すべての作業","&lt;&gt;",$G$3)),0)
)
/IF($G$5="10aあたり",I$8*10,1)),"")</f>
        <v/>
      </c>
      <c r="J137" s="35" t="str">
        <f>IFERROR(IF(J$7="","",
(
SUMIFS(IF($G$4="作業時間（hh:mm）",中間処理!$G:$G,中間処理!$I:$I),中間処理!$E:$E,J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137,中間処理!$B:$B,"予定",中間処理!$C:$C,"&gt;="&amp;$G$1,中間処理!$C:$C,"&lt;="&amp;$G$2,中間処理!$D:$D,IF($G$3="すべての作業","&lt;&gt;",$G$3)),0)
)
/IF($G$5="10aあたり",J$8*10,1)),"")</f>
        <v/>
      </c>
      <c r="K137" s="35" t="str">
        <f>IFERROR(IF(K$7="","",
(
SUMIFS(IF($G$4="作業時間（hh:mm）",中間処理!$G:$G,中間処理!$I:$I),中間処理!$E:$E,K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137,中間処理!$B:$B,"予定",中間処理!$C:$C,"&gt;="&amp;$G$1,中間処理!$C:$C,"&lt;="&amp;$G$2,中間処理!$D:$D,IF($G$3="すべての作業","&lt;&gt;",$G$3)),0)
)
/IF($G$5="10aあたり",K$8*10,1)),"")</f>
        <v/>
      </c>
      <c r="L137" s="35" t="str">
        <f>IFERROR(IF(L$7="","",
(
SUMIFS(IF($G$4="作業時間（hh:mm）",中間処理!$G:$G,中間処理!$I:$I),中間処理!$E:$E,L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137,中間処理!$B:$B,"予定",中間処理!$C:$C,"&gt;="&amp;$G$1,中間処理!$C:$C,"&lt;="&amp;$G$2,中間処理!$D:$D,IF($G$3="すべての作業","&lt;&gt;",$G$3)),0)
)
/IF($G$5="10aあたり",L$8*10,1)),"")</f>
        <v/>
      </c>
      <c r="M137" s="35" t="str">
        <f>IFERROR(IF(M$7="","",
(
SUMIFS(IF($G$4="作業時間（hh:mm）",中間処理!$G:$G,中間処理!$I:$I),中間処理!$E:$E,M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137,中間処理!$B:$B,"予定",中間処理!$C:$C,"&gt;="&amp;$G$1,中間処理!$C:$C,"&lt;="&amp;$G$2,中間処理!$D:$D,IF($G$3="すべての作業","&lt;&gt;",$G$3)),0)
)
/IF($G$5="10aあたり",M$8*10,1)),"")</f>
        <v/>
      </c>
      <c r="N137" s="35" t="str">
        <f>IFERROR(IF(N$7="","",
(
SUMIFS(IF($G$4="作業時間（hh:mm）",中間処理!$G:$G,中間処理!$I:$I),中間処理!$E:$E,N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137,中間処理!$B:$B,"予定",中間処理!$C:$C,"&gt;="&amp;$G$1,中間処理!$C:$C,"&lt;="&amp;$G$2,中間処理!$D:$D,IF($G$3="すべての作業","&lt;&gt;",$G$3)),0)
)
/IF($G$5="10aあたり",N$8*10,1)),"")</f>
        <v/>
      </c>
      <c r="O137" s="35" t="str">
        <f>IFERROR(IF(O$7="","",
(
SUMIFS(IF($G$4="作業時間（hh:mm）",中間処理!$G:$G,中間処理!$I:$I),中間処理!$E:$E,O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137,中間処理!$B:$B,"予定",中間処理!$C:$C,"&gt;="&amp;$G$1,中間処理!$C:$C,"&lt;="&amp;$G$2,中間処理!$D:$D,IF($G$3="すべての作業","&lt;&gt;",$G$3)),0)
)
/IF($G$5="10aあたり",O$8*10,1)),"")</f>
        <v/>
      </c>
      <c r="P137" s="35" t="str">
        <f>IFERROR(IF(P$7="","",
(
SUMIFS(IF($G$4="作業時間（hh:mm）",中間処理!$G:$G,中間処理!$I:$I),中間処理!$E:$E,P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137,中間処理!$B:$B,"予定",中間処理!$C:$C,"&gt;="&amp;$G$1,中間処理!$C:$C,"&lt;="&amp;$G$2,中間処理!$D:$D,IF($G$3="すべての作業","&lt;&gt;",$G$3)),0)
)
/IF($G$5="10aあたり",P$8*10,1)),"")</f>
        <v/>
      </c>
      <c r="Q137" s="35" t="str">
        <f>IFERROR(IF(Q$7="","",
(
SUMIFS(IF($G$4="作業時間（hh:mm）",中間処理!$G:$G,中間処理!$I:$I),中間処理!$E:$E,Q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137,中間処理!$B:$B,"予定",中間処理!$C:$C,"&gt;="&amp;$G$1,中間処理!$C:$C,"&lt;="&amp;$G$2,中間処理!$D:$D,IF($G$3="すべての作業","&lt;&gt;",$G$3)),0)
)
/IF($G$5="10aあたり",Q$8*10,1)),"")</f>
        <v/>
      </c>
      <c r="R137" s="35" t="str">
        <f>IFERROR(IF(R$7="","",
(
SUMIFS(IF($G$4="作業時間（hh:mm）",中間処理!$G:$G,中間処理!$I:$I),中間処理!$E:$E,R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137,中間処理!$B:$B,"予定",中間処理!$C:$C,"&gt;="&amp;$G$1,中間処理!$C:$C,"&lt;="&amp;$G$2,中間処理!$D:$D,IF($G$3="すべての作業","&lt;&gt;",$G$3)),0)
)
/IF($G$5="10aあたり",R$8*10,1)),"")</f>
        <v/>
      </c>
      <c r="S137" s="35" t="str">
        <f>IFERROR(IF(S$7="","",
(
SUMIFS(IF($G$4="作業時間（hh:mm）",中間処理!$G:$G,中間処理!$I:$I),中間処理!$E:$E,S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137,中間処理!$B:$B,"予定",中間処理!$C:$C,"&gt;="&amp;$G$1,中間処理!$C:$C,"&lt;="&amp;$G$2,中間処理!$D:$D,IF($G$3="すべての作業","&lt;&gt;",$G$3)),0)
)
/IF($G$5="10aあたり",S$8*10,1)),"")</f>
        <v/>
      </c>
      <c r="T137" s="35" t="str">
        <f>IFERROR(IF(T$7="","",
(
SUMIFS(IF($G$4="作業時間（hh:mm）",中間処理!$G:$G,中間処理!$I:$I),中間処理!$E:$E,T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137,中間処理!$B:$B,"予定",中間処理!$C:$C,"&gt;="&amp;$G$1,中間処理!$C:$C,"&lt;="&amp;$G$2,中間処理!$D:$D,IF($G$3="すべての作業","&lt;&gt;",$G$3)),0)
)
/IF($G$5="10aあたり",T$8*10,1)),"")</f>
        <v/>
      </c>
      <c r="U137" s="35" t="str">
        <f>IFERROR(IF(U$7="","",
(
SUMIFS(IF($G$4="作業時間（hh:mm）",中間処理!$G:$G,中間処理!$I:$I),中間処理!$E:$E,U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137,中間処理!$B:$B,"予定",中間処理!$C:$C,"&gt;="&amp;$G$1,中間処理!$C:$C,"&lt;="&amp;$G$2,中間処理!$D:$D,IF($G$3="すべての作業","&lt;&gt;",$G$3)),0)
)
/IF($G$5="10aあたり",U$8*10,1)),"")</f>
        <v/>
      </c>
      <c r="V137" s="35" t="str">
        <f>IFERROR(IF(V$7="","",
(
SUMIFS(IF($G$4="作業時間（hh:mm）",中間処理!$G:$G,中間処理!$I:$I),中間処理!$E:$E,V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137,中間処理!$B:$B,"予定",中間処理!$C:$C,"&gt;="&amp;$G$1,中間処理!$C:$C,"&lt;="&amp;$G$2,中間処理!$D:$D,IF($G$3="すべての作業","&lt;&gt;",$G$3)),0)
)
/IF($G$5="10aあたり",V$8*10,1)),"")</f>
        <v/>
      </c>
      <c r="W137" s="35" t="str">
        <f>IFERROR(IF(W$7="","",
(
SUMIFS(IF($G$4="作業時間（hh:mm）",中間処理!$G:$G,中間処理!$I:$I),中間処理!$E:$E,W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137,中間処理!$B:$B,"予定",中間処理!$C:$C,"&gt;="&amp;$G$1,中間処理!$C:$C,"&lt;="&amp;$G$2,中間処理!$D:$D,IF($G$3="すべての作業","&lt;&gt;",$G$3)),0)
)
/IF($G$5="10aあたり",W$8*10,1)),"")</f>
        <v/>
      </c>
      <c r="X137" s="35" t="str">
        <f>IFERROR(IF(X$7="","",
(
SUMIFS(IF($G$4="作業時間（hh:mm）",中間処理!$G:$G,中間処理!$I:$I),中間処理!$E:$E,X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137,中間処理!$B:$B,"予定",中間処理!$C:$C,"&gt;="&amp;$G$1,中間処理!$C:$C,"&lt;="&amp;$G$2,中間処理!$D:$D,IF($G$3="すべての作業","&lt;&gt;",$G$3)),0)
)
/IF($G$5="10aあたり",X$8*10,1)),"")</f>
        <v/>
      </c>
      <c r="Y137" s="35" t="str">
        <f>IFERROR(IF(Y$7="","",
(
SUMIFS(IF($G$4="作業時間（hh:mm）",中間処理!$G:$G,中間処理!$I:$I),中間処理!$E:$E,Y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137,中間処理!$B:$B,"予定",中間処理!$C:$C,"&gt;="&amp;$G$1,中間処理!$C:$C,"&lt;="&amp;$G$2,中間処理!$D:$D,IF($G$3="すべての作業","&lt;&gt;",$G$3)),0)
)
/IF($G$5="10aあたり",Y$8*10,1)),"")</f>
        <v/>
      </c>
      <c r="Z137" s="35" t="str">
        <f>IFERROR(IF(Z$7="","",
(
SUMIFS(IF($G$4="作業時間（hh:mm）",中間処理!$G:$G,中間処理!$I:$I),中間処理!$E:$E,Z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137,中間処理!$B:$B,"予定",中間処理!$C:$C,"&gt;="&amp;$G$1,中間処理!$C:$C,"&lt;="&amp;$G$2,中間処理!$D:$D,IF($G$3="すべての作業","&lt;&gt;",$G$3)),0)
)
/IF($G$5="10aあたり",Z$8*10,1)),"")</f>
        <v/>
      </c>
      <c r="AA137" s="35" t="str">
        <f>IFERROR(IF(AA$7="","",
(
SUMIFS(IF($G$4="作業時間（hh:mm）",中間処理!$G:$G,中間処理!$I:$I),中間処理!$E:$E,AA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137,中間処理!$B:$B,"予定",中間処理!$C:$C,"&gt;="&amp;$G$1,中間処理!$C:$C,"&lt;="&amp;$G$2,中間処理!$D:$D,IF($G$3="すべての作業","&lt;&gt;",$G$3)),0)
)
/IF($G$5="10aあたり",AA$8*10,1)),"")</f>
        <v/>
      </c>
      <c r="AB137" s="35" t="str">
        <f>IFERROR(IF(AB$7="","",
(
SUMIFS(IF($G$4="作業時間（hh:mm）",中間処理!$G:$G,中間処理!$I:$I),中間処理!$E:$E,AB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137,中間処理!$B:$B,"予定",中間処理!$C:$C,"&gt;="&amp;$G$1,中間処理!$C:$C,"&lt;="&amp;$G$2,中間処理!$D:$D,IF($G$3="すべての作業","&lt;&gt;",$G$3)),0)
)
/IF($G$5="10aあたり",AB$8*10,1)),"")</f>
        <v/>
      </c>
      <c r="AC137" s="35" t="str">
        <f>IFERROR(IF(AC$7="","",
(
SUMIFS(IF($G$4="作業時間（hh:mm）",中間処理!$G:$G,中間処理!$I:$I),中間処理!$E:$E,AC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137,中間処理!$B:$B,"予定",中間処理!$C:$C,"&gt;="&amp;$G$1,中間処理!$C:$C,"&lt;="&amp;$G$2,中間処理!$D:$D,IF($G$3="すべての作業","&lt;&gt;",$G$3)),0)
)
/IF($G$5="10aあたり",AC$8*10,1)),"")</f>
        <v/>
      </c>
      <c r="AD137" s="35" t="str">
        <f>IFERROR(IF(AD$7="","",
(
SUMIFS(IF($G$4="作業時間（hh:mm）",中間処理!$G:$G,中間処理!$I:$I),中間処理!$E:$E,AD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137,中間処理!$B:$B,"予定",中間処理!$C:$C,"&gt;="&amp;$G$1,中間処理!$C:$C,"&lt;="&amp;$G$2,中間処理!$D:$D,IF($G$3="すべての作業","&lt;&gt;",$G$3)),0)
)
/IF($G$5="10aあたり",AD$8*10,1)),"")</f>
        <v/>
      </c>
      <c r="AE137" s="35" t="str">
        <f>IFERROR(IF(AE$7="","",
(
SUMIFS(IF($G$4="作業時間（hh:mm）",中間処理!$G:$G,中間処理!$I:$I),中間処理!$E:$E,AE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137,中間処理!$B:$B,"予定",中間処理!$C:$C,"&gt;="&amp;$G$1,中間処理!$C:$C,"&lt;="&amp;$G$2,中間処理!$D:$D,IF($G$3="すべての作業","&lt;&gt;",$G$3)),0)
)
/IF($G$5="10aあたり",AE$8*10,1)),"")</f>
        <v/>
      </c>
      <c r="AF137" s="35" t="str">
        <f>IFERROR(IF(AF$7="","",
(
SUMIFS(IF($G$4="作業時間（hh:mm）",中間処理!$G:$G,中間処理!$I:$I),中間処理!$E:$E,AF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137,中間処理!$B:$B,"予定",中間処理!$C:$C,"&gt;="&amp;$G$1,中間処理!$C:$C,"&lt;="&amp;$G$2,中間処理!$D:$D,IF($G$3="すべての作業","&lt;&gt;",$G$3)),0)
)
/IF($G$5="10aあたり",AF$8*10,1)),"")</f>
        <v/>
      </c>
      <c r="AG137" s="35" t="str">
        <f>IFERROR(IF(AG$7="","",
(
SUMIFS(IF($G$4="作業時間（hh:mm）",中間処理!$G:$G,中間処理!$I:$I),中間処理!$E:$E,AG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137,中間処理!$B:$B,"予定",中間処理!$C:$C,"&gt;="&amp;$G$1,中間処理!$C:$C,"&lt;="&amp;$G$2,中間処理!$D:$D,IF($G$3="すべての作業","&lt;&gt;",$G$3)),0)
)
/IF($G$5="10aあたり",AG$8*10,1)),"")</f>
        <v/>
      </c>
      <c r="AH137" s="35" t="str">
        <f>IFERROR(IF(AH$7="","",
(
SUMIFS(IF($G$4="作業時間（hh:mm）",中間処理!$G:$G,中間処理!$I:$I),中間処理!$E:$E,AH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137,中間処理!$B:$B,"予定",中間処理!$C:$C,"&gt;="&amp;$G$1,中間処理!$C:$C,"&lt;="&amp;$G$2,中間処理!$D:$D,IF($G$3="すべての作業","&lt;&gt;",$G$3)),0)
)
/IF($G$5="10aあたり",AH$8*10,1)),"")</f>
        <v/>
      </c>
      <c r="AI137" s="35" t="str">
        <f>IFERROR(IF(AI$7="","",
(
SUMIFS(IF($G$4="作業時間（hh:mm）",中間処理!$G:$G,中間処理!$I:$I),中間処理!$E:$E,AI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137,中間処理!$B:$B,"予定",中間処理!$C:$C,"&gt;="&amp;$G$1,中間処理!$C:$C,"&lt;="&amp;$G$2,中間処理!$D:$D,IF($G$3="すべての作業","&lt;&gt;",$G$3)),0)
)
/IF($G$5="10aあたり",AI$8*10,1)),"")</f>
        <v/>
      </c>
      <c r="AJ137" s="35" t="str">
        <f>IFERROR(IF(AJ$7="","",
(
SUMIFS(IF($G$4="作業時間（hh:mm）",中間処理!$G:$G,中間処理!$I:$I),中間処理!$E:$E,AJ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137,中間処理!$B:$B,"予定",中間処理!$C:$C,"&gt;="&amp;$G$1,中間処理!$C:$C,"&lt;="&amp;$G$2,中間処理!$D:$D,IF($G$3="すべての作業","&lt;&gt;",$G$3)),0)
)
/IF($G$5="10aあたり",AJ$8*10,1)),"")</f>
        <v/>
      </c>
      <c r="AK137" s="35" t="str">
        <f>IFERROR(IF(AK$7="","",
(
SUMIFS(IF($G$4="作業時間（hh:mm）",中間処理!$G:$G,中間処理!$I:$I),中間処理!$E:$E,AK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137,中間処理!$B:$B,"予定",中間処理!$C:$C,"&gt;="&amp;$G$1,中間処理!$C:$C,"&lt;="&amp;$G$2,中間処理!$D:$D,IF($G$3="すべての作業","&lt;&gt;",$G$3)),0)
)
/IF($G$5="10aあたり",AK$8*10,1)),"")</f>
        <v/>
      </c>
      <c r="AL137" s="35" t="str">
        <f>IFERROR(IF(AL$7="","",
(
SUMIFS(IF($G$4="作業時間（hh:mm）",中間処理!$G:$G,中間処理!$I:$I),中間処理!$E:$E,AL$7,中間処理!$F:$F,$F137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137,中間処理!$B:$B,"予定",中間処理!$C:$C,"&gt;="&amp;$G$1,中間処理!$C:$C,"&lt;="&amp;$G$2,中間処理!$D:$D,IF($G$3="すべての作業","&lt;&gt;",$G$3)),0)
)
/IF($G$5="10aあたり",AL$8*10,1)),"")</f>
        <v/>
      </c>
    </row>
    <row r="138" spans="7:38">
      <c r="G138" s="13"/>
      <c r="H138" s="22" t="str">
        <f>IF(G138="","",
IF(G$4="作業時間（hh:mm）",SUM(I138:AL138),
IF(
COUNTIFS(単価情報!C:C,F138,単価情報!B:B,"作業者",単価情報!K:K,"&gt;="&amp;G$1,単価情報!J:J,"&lt;="&amp;G$2)
+COUNTIFS(単価情報!C:C,F138,単価情報!B:B,"作業者",単価情報!K:K,"",単価情報!J:J,"&lt;="&amp;G$2)=0,
"単価設定なし",SUM(I138:AL138))))</f>
        <v/>
      </c>
      <c r="I138" s="34" t="str">
        <f>IFERROR(IF(I$7="","",
(
SUMIFS(IF($G$4="作業時間（hh:mm）",中間処理!$G:$G,中間処理!$I:$I),中間処理!$E:$E,I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138,中間処理!$B:$B,"予定",中間処理!$C:$C,"&gt;="&amp;$G$1,中間処理!$C:$C,"&lt;="&amp;$G$2,中間処理!$D:$D,IF($G$3="すべての作業","&lt;&gt;",$G$3)),0)
)
/IF($G$5="10aあたり",I$8*10,1)),"")</f>
        <v/>
      </c>
      <c r="J138" s="35" t="str">
        <f>IFERROR(IF(J$7="","",
(
SUMIFS(IF($G$4="作業時間（hh:mm）",中間処理!$G:$G,中間処理!$I:$I),中間処理!$E:$E,J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138,中間処理!$B:$B,"予定",中間処理!$C:$C,"&gt;="&amp;$G$1,中間処理!$C:$C,"&lt;="&amp;$G$2,中間処理!$D:$D,IF($G$3="すべての作業","&lt;&gt;",$G$3)),0)
)
/IF($G$5="10aあたり",J$8*10,1)),"")</f>
        <v/>
      </c>
      <c r="K138" s="35" t="str">
        <f>IFERROR(IF(K$7="","",
(
SUMIFS(IF($G$4="作業時間（hh:mm）",中間処理!$G:$G,中間処理!$I:$I),中間処理!$E:$E,K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138,中間処理!$B:$B,"予定",中間処理!$C:$C,"&gt;="&amp;$G$1,中間処理!$C:$C,"&lt;="&amp;$G$2,中間処理!$D:$D,IF($G$3="すべての作業","&lt;&gt;",$G$3)),0)
)
/IF($G$5="10aあたり",K$8*10,1)),"")</f>
        <v/>
      </c>
      <c r="L138" s="35" t="str">
        <f>IFERROR(IF(L$7="","",
(
SUMIFS(IF($G$4="作業時間（hh:mm）",中間処理!$G:$G,中間処理!$I:$I),中間処理!$E:$E,L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138,中間処理!$B:$B,"予定",中間処理!$C:$C,"&gt;="&amp;$G$1,中間処理!$C:$C,"&lt;="&amp;$G$2,中間処理!$D:$D,IF($G$3="すべての作業","&lt;&gt;",$G$3)),0)
)
/IF($G$5="10aあたり",L$8*10,1)),"")</f>
        <v/>
      </c>
      <c r="M138" s="35" t="str">
        <f>IFERROR(IF(M$7="","",
(
SUMIFS(IF($G$4="作業時間（hh:mm）",中間処理!$G:$G,中間処理!$I:$I),中間処理!$E:$E,M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138,中間処理!$B:$B,"予定",中間処理!$C:$C,"&gt;="&amp;$G$1,中間処理!$C:$C,"&lt;="&amp;$G$2,中間処理!$D:$D,IF($G$3="すべての作業","&lt;&gt;",$G$3)),0)
)
/IF($G$5="10aあたり",M$8*10,1)),"")</f>
        <v/>
      </c>
      <c r="N138" s="35" t="str">
        <f>IFERROR(IF(N$7="","",
(
SUMIFS(IF($G$4="作業時間（hh:mm）",中間処理!$G:$G,中間処理!$I:$I),中間処理!$E:$E,N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138,中間処理!$B:$B,"予定",中間処理!$C:$C,"&gt;="&amp;$G$1,中間処理!$C:$C,"&lt;="&amp;$G$2,中間処理!$D:$D,IF($G$3="すべての作業","&lt;&gt;",$G$3)),0)
)
/IF($G$5="10aあたり",N$8*10,1)),"")</f>
        <v/>
      </c>
      <c r="O138" s="35" t="str">
        <f>IFERROR(IF(O$7="","",
(
SUMIFS(IF($G$4="作業時間（hh:mm）",中間処理!$G:$G,中間処理!$I:$I),中間処理!$E:$E,O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138,中間処理!$B:$B,"予定",中間処理!$C:$C,"&gt;="&amp;$G$1,中間処理!$C:$C,"&lt;="&amp;$G$2,中間処理!$D:$D,IF($G$3="すべての作業","&lt;&gt;",$G$3)),0)
)
/IF($G$5="10aあたり",O$8*10,1)),"")</f>
        <v/>
      </c>
      <c r="P138" s="35" t="str">
        <f>IFERROR(IF(P$7="","",
(
SUMIFS(IF($G$4="作業時間（hh:mm）",中間処理!$G:$G,中間処理!$I:$I),中間処理!$E:$E,P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138,中間処理!$B:$B,"予定",中間処理!$C:$C,"&gt;="&amp;$G$1,中間処理!$C:$C,"&lt;="&amp;$G$2,中間処理!$D:$D,IF($G$3="すべての作業","&lt;&gt;",$G$3)),0)
)
/IF($G$5="10aあたり",P$8*10,1)),"")</f>
        <v/>
      </c>
      <c r="Q138" s="35" t="str">
        <f>IFERROR(IF(Q$7="","",
(
SUMIFS(IF($G$4="作業時間（hh:mm）",中間処理!$G:$G,中間処理!$I:$I),中間処理!$E:$E,Q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138,中間処理!$B:$B,"予定",中間処理!$C:$C,"&gt;="&amp;$G$1,中間処理!$C:$C,"&lt;="&amp;$G$2,中間処理!$D:$D,IF($G$3="すべての作業","&lt;&gt;",$G$3)),0)
)
/IF($G$5="10aあたり",Q$8*10,1)),"")</f>
        <v/>
      </c>
      <c r="R138" s="35" t="str">
        <f>IFERROR(IF(R$7="","",
(
SUMIFS(IF($G$4="作業時間（hh:mm）",中間処理!$G:$G,中間処理!$I:$I),中間処理!$E:$E,R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138,中間処理!$B:$B,"予定",中間処理!$C:$C,"&gt;="&amp;$G$1,中間処理!$C:$C,"&lt;="&amp;$G$2,中間処理!$D:$D,IF($G$3="すべての作業","&lt;&gt;",$G$3)),0)
)
/IF($G$5="10aあたり",R$8*10,1)),"")</f>
        <v/>
      </c>
      <c r="S138" s="35" t="str">
        <f>IFERROR(IF(S$7="","",
(
SUMIFS(IF($G$4="作業時間（hh:mm）",中間処理!$G:$G,中間処理!$I:$I),中間処理!$E:$E,S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138,中間処理!$B:$B,"予定",中間処理!$C:$C,"&gt;="&amp;$G$1,中間処理!$C:$C,"&lt;="&amp;$G$2,中間処理!$D:$D,IF($G$3="すべての作業","&lt;&gt;",$G$3)),0)
)
/IF($G$5="10aあたり",S$8*10,1)),"")</f>
        <v/>
      </c>
      <c r="T138" s="35" t="str">
        <f>IFERROR(IF(T$7="","",
(
SUMIFS(IF($G$4="作業時間（hh:mm）",中間処理!$G:$G,中間処理!$I:$I),中間処理!$E:$E,T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138,中間処理!$B:$B,"予定",中間処理!$C:$C,"&gt;="&amp;$G$1,中間処理!$C:$C,"&lt;="&amp;$G$2,中間処理!$D:$D,IF($G$3="すべての作業","&lt;&gt;",$G$3)),0)
)
/IF($G$5="10aあたり",T$8*10,1)),"")</f>
        <v/>
      </c>
      <c r="U138" s="35" t="str">
        <f>IFERROR(IF(U$7="","",
(
SUMIFS(IF($G$4="作業時間（hh:mm）",中間処理!$G:$G,中間処理!$I:$I),中間処理!$E:$E,U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138,中間処理!$B:$B,"予定",中間処理!$C:$C,"&gt;="&amp;$G$1,中間処理!$C:$C,"&lt;="&amp;$G$2,中間処理!$D:$D,IF($G$3="すべての作業","&lt;&gt;",$G$3)),0)
)
/IF($G$5="10aあたり",U$8*10,1)),"")</f>
        <v/>
      </c>
      <c r="V138" s="35" t="str">
        <f>IFERROR(IF(V$7="","",
(
SUMIFS(IF($G$4="作業時間（hh:mm）",中間処理!$G:$G,中間処理!$I:$I),中間処理!$E:$E,V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138,中間処理!$B:$B,"予定",中間処理!$C:$C,"&gt;="&amp;$G$1,中間処理!$C:$C,"&lt;="&amp;$G$2,中間処理!$D:$D,IF($G$3="すべての作業","&lt;&gt;",$G$3)),0)
)
/IF($G$5="10aあたり",V$8*10,1)),"")</f>
        <v/>
      </c>
      <c r="W138" s="35" t="str">
        <f>IFERROR(IF(W$7="","",
(
SUMIFS(IF($G$4="作業時間（hh:mm）",中間処理!$G:$G,中間処理!$I:$I),中間処理!$E:$E,W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138,中間処理!$B:$B,"予定",中間処理!$C:$C,"&gt;="&amp;$G$1,中間処理!$C:$C,"&lt;="&amp;$G$2,中間処理!$D:$D,IF($G$3="すべての作業","&lt;&gt;",$G$3)),0)
)
/IF($G$5="10aあたり",W$8*10,1)),"")</f>
        <v/>
      </c>
      <c r="X138" s="35" t="str">
        <f>IFERROR(IF(X$7="","",
(
SUMIFS(IF($G$4="作業時間（hh:mm）",中間処理!$G:$G,中間処理!$I:$I),中間処理!$E:$E,X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138,中間処理!$B:$B,"予定",中間処理!$C:$C,"&gt;="&amp;$G$1,中間処理!$C:$C,"&lt;="&amp;$G$2,中間処理!$D:$D,IF($G$3="すべての作業","&lt;&gt;",$G$3)),0)
)
/IF($G$5="10aあたり",X$8*10,1)),"")</f>
        <v/>
      </c>
      <c r="Y138" s="35" t="str">
        <f>IFERROR(IF(Y$7="","",
(
SUMIFS(IF($G$4="作業時間（hh:mm）",中間処理!$G:$G,中間処理!$I:$I),中間処理!$E:$E,Y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138,中間処理!$B:$B,"予定",中間処理!$C:$C,"&gt;="&amp;$G$1,中間処理!$C:$C,"&lt;="&amp;$G$2,中間処理!$D:$D,IF($G$3="すべての作業","&lt;&gt;",$G$3)),0)
)
/IF($G$5="10aあたり",Y$8*10,1)),"")</f>
        <v/>
      </c>
      <c r="Z138" s="35" t="str">
        <f>IFERROR(IF(Z$7="","",
(
SUMIFS(IF($G$4="作業時間（hh:mm）",中間処理!$G:$G,中間処理!$I:$I),中間処理!$E:$E,Z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138,中間処理!$B:$B,"予定",中間処理!$C:$C,"&gt;="&amp;$G$1,中間処理!$C:$C,"&lt;="&amp;$G$2,中間処理!$D:$D,IF($G$3="すべての作業","&lt;&gt;",$G$3)),0)
)
/IF($G$5="10aあたり",Z$8*10,1)),"")</f>
        <v/>
      </c>
      <c r="AA138" s="35" t="str">
        <f>IFERROR(IF(AA$7="","",
(
SUMIFS(IF($G$4="作業時間（hh:mm）",中間処理!$G:$G,中間処理!$I:$I),中間処理!$E:$E,AA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138,中間処理!$B:$B,"予定",中間処理!$C:$C,"&gt;="&amp;$G$1,中間処理!$C:$C,"&lt;="&amp;$G$2,中間処理!$D:$D,IF($G$3="すべての作業","&lt;&gt;",$G$3)),0)
)
/IF($G$5="10aあたり",AA$8*10,1)),"")</f>
        <v/>
      </c>
      <c r="AB138" s="35" t="str">
        <f>IFERROR(IF(AB$7="","",
(
SUMIFS(IF($G$4="作業時間（hh:mm）",中間処理!$G:$G,中間処理!$I:$I),中間処理!$E:$E,AB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138,中間処理!$B:$B,"予定",中間処理!$C:$C,"&gt;="&amp;$G$1,中間処理!$C:$C,"&lt;="&amp;$G$2,中間処理!$D:$D,IF($G$3="すべての作業","&lt;&gt;",$G$3)),0)
)
/IF($G$5="10aあたり",AB$8*10,1)),"")</f>
        <v/>
      </c>
      <c r="AC138" s="35" t="str">
        <f>IFERROR(IF(AC$7="","",
(
SUMIFS(IF($G$4="作業時間（hh:mm）",中間処理!$G:$G,中間処理!$I:$I),中間処理!$E:$E,AC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138,中間処理!$B:$B,"予定",中間処理!$C:$C,"&gt;="&amp;$G$1,中間処理!$C:$C,"&lt;="&amp;$G$2,中間処理!$D:$D,IF($G$3="すべての作業","&lt;&gt;",$G$3)),0)
)
/IF($G$5="10aあたり",AC$8*10,1)),"")</f>
        <v/>
      </c>
      <c r="AD138" s="35" t="str">
        <f>IFERROR(IF(AD$7="","",
(
SUMIFS(IF($G$4="作業時間（hh:mm）",中間処理!$G:$G,中間処理!$I:$I),中間処理!$E:$E,AD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138,中間処理!$B:$B,"予定",中間処理!$C:$C,"&gt;="&amp;$G$1,中間処理!$C:$C,"&lt;="&amp;$G$2,中間処理!$D:$D,IF($G$3="すべての作業","&lt;&gt;",$G$3)),0)
)
/IF($G$5="10aあたり",AD$8*10,1)),"")</f>
        <v/>
      </c>
      <c r="AE138" s="35" t="str">
        <f>IFERROR(IF(AE$7="","",
(
SUMIFS(IF($G$4="作業時間（hh:mm）",中間処理!$G:$G,中間処理!$I:$I),中間処理!$E:$E,AE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138,中間処理!$B:$B,"予定",中間処理!$C:$C,"&gt;="&amp;$G$1,中間処理!$C:$C,"&lt;="&amp;$G$2,中間処理!$D:$D,IF($G$3="すべての作業","&lt;&gt;",$G$3)),0)
)
/IF($G$5="10aあたり",AE$8*10,1)),"")</f>
        <v/>
      </c>
      <c r="AF138" s="35" t="str">
        <f>IFERROR(IF(AF$7="","",
(
SUMIFS(IF($G$4="作業時間（hh:mm）",中間処理!$G:$G,中間処理!$I:$I),中間処理!$E:$E,AF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138,中間処理!$B:$B,"予定",中間処理!$C:$C,"&gt;="&amp;$G$1,中間処理!$C:$C,"&lt;="&amp;$G$2,中間処理!$D:$D,IF($G$3="すべての作業","&lt;&gt;",$G$3)),0)
)
/IF($G$5="10aあたり",AF$8*10,1)),"")</f>
        <v/>
      </c>
      <c r="AG138" s="35" t="str">
        <f>IFERROR(IF(AG$7="","",
(
SUMIFS(IF($G$4="作業時間（hh:mm）",中間処理!$G:$G,中間処理!$I:$I),中間処理!$E:$E,AG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138,中間処理!$B:$B,"予定",中間処理!$C:$C,"&gt;="&amp;$G$1,中間処理!$C:$C,"&lt;="&amp;$G$2,中間処理!$D:$D,IF($G$3="すべての作業","&lt;&gt;",$G$3)),0)
)
/IF($G$5="10aあたり",AG$8*10,1)),"")</f>
        <v/>
      </c>
      <c r="AH138" s="35" t="str">
        <f>IFERROR(IF(AH$7="","",
(
SUMIFS(IF($G$4="作業時間（hh:mm）",中間処理!$G:$G,中間処理!$I:$I),中間処理!$E:$E,AH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138,中間処理!$B:$B,"予定",中間処理!$C:$C,"&gt;="&amp;$G$1,中間処理!$C:$C,"&lt;="&amp;$G$2,中間処理!$D:$D,IF($G$3="すべての作業","&lt;&gt;",$G$3)),0)
)
/IF($G$5="10aあたり",AH$8*10,1)),"")</f>
        <v/>
      </c>
      <c r="AI138" s="35" t="str">
        <f>IFERROR(IF(AI$7="","",
(
SUMIFS(IF($G$4="作業時間（hh:mm）",中間処理!$G:$G,中間処理!$I:$I),中間処理!$E:$E,AI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138,中間処理!$B:$B,"予定",中間処理!$C:$C,"&gt;="&amp;$G$1,中間処理!$C:$C,"&lt;="&amp;$G$2,中間処理!$D:$D,IF($G$3="すべての作業","&lt;&gt;",$G$3)),0)
)
/IF($G$5="10aあたり",AI$8*10,1)),"")</f>
        <v/>
      </c>
      <c r="AJ138" s="35" t="str">
        <f>IFERROR(IF(AJ$7="","",
(
SUMIFS(IF($G$4="作業時間（hh:mm）",中間処理!$G:$G,中間処理!$I:$I),中間処理!$E:$E,AJ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138,中間処理!$B:$B,"予定",中間処理!$C:$C,"&gt;="&amp;$G$1,中間処理!$C:$C,"&lt;="&amp;$G$2,中間処理!$D:$D,IF($G$3="すべての作業","&lt;&gt;",$G$3)),0)
)
/IF($G$5="10aあたり",AJ$8*10,1)),"")</f>
        <v/>
      </c>
      <c r="AK138" s="35" t="str">
        <f>IFERROR(IF(AK$7="","",
(
SUMIFS(IF($G$4="作業時間（hh:mm）",中間処理!$G:$G,中間処理!$I:$I),中間処理!$E:$E,AK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138,中間処理!$B:$B,"予定",中間処理!$C:$C,"&gt;="&amp;$G$1,中間処理!$C:$C,"&lt;="&amp;$G$2,中間処理!$D:$D,IF($G$3="すべての作業","&lt;&gt;",$G$3)),0)
)
/IF($G$5="10aあたり",AK$8*10,1)),"")</f>
        <v/>
      </c>
      <c r="AL138" s="35" t="str">
        <f>IFERROR(IF(AL$7="","",
(
SUMIFS(IF($G$4="作業時間（hh:mm）",中間処理!$G:$G,中間処理!$I:$I),中間処理!$E:$E,AL$7,中間処理!$F:$F,$F138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138,中間処理!$B:$B,"予定",中間処理!$C:$C,"&gt;="&amp;$G$1,中間処理!$C:$C,"&lt;="&amp;$G$2,中間処理!$D:$D,IF($G$3="すべての作業","&lt;&gt;",$G$3)),0)
)
/IF($G$5="10aあたり",AL$8*10,1)),"")</f>
        <v/>
      </c>
    </row>
    <row r="139" spans="7:38">
      <c r="G139" s="13"/>
      <c r="H139" s="22" t="str">
        <f>IF(G139="","",
IF(G$4="作業時間（hh:mm）",SUM(I139:AL139),
IF(
COUNTIFS(単価情報!C:C,F139,単価情報!B:B,"作業者",単価情報!K:K,"&gt;="&amp;G$1,単価情報!J:J,"&lt;="&amp;G$2)
+COUNTIFS(単価情報!C:C,F139,単価情報!B:B,"作業者",単価情報!K:K,"",単価情報!J:J,"&lt;="&amp;G$2)=0,
"単価設定なし",SUM(I139:AL139))))</f>
        <v/>
      </c>
      <c r="I139" s="34" t="str">
        <f>IFERROR(IF(I$7="","",
(
SUMIFS(IF($G$4="作業時間（hh:mm）",中間処理!$G:$G,中間処理!$I:$I),中間処理!$E:$E,I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139,中間処理!$B:$B,"予定",中間処理!$C:$C,"&gt;="&amp;$G$1,中間処理!$C:$C,"&lt;="&amp;$G$2,中間処理!$D:$D,IF($G$3="すべての作業","&lt;&gt;",$G$3)),0)
)
/IF($G$5="10aあたり",I$8*10,1)),"")</f>
        <v/>
      </c>
      <c r="J139" s="35" t="str">
        <f>IFERROR(IF(J$7="","",
(
SUMIFS(IF($G$4="作業時間（hh:mm）",中間処理!$G:$G,中間処理!$I:$I),中間処理!$E:$E,J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139,中間処理!$B:$B,"予定",中間処理!$C:$C,"&gt;="&amp;$G$1,中間処理!$C:$C,"&lt;="&amp;$G$2,中間処理!$D:$D,IF($G$3="すべての作業","&lt;&gt;",$G$3)),0)
)
/IF($G$5="10aあたり",J$8*10,1)),"")</f>
        <v/>
      </c>
      <c r="K139" s="35" t="str">
        <f>IFERROR(IF(K$7="","",
(
SUMIFS(IF($G$4="作業時間（hh:mm）",中間処理!$G:$G,中間処理!$I:$I),中間処理!$E:$E,K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139,中間処理!$B:$B,"予定",中間処理!$C:$C,"&gt;="&amp;$G$1,中間処理!$C:$C,"&lt;="&amp;$G$2,中間処理!$D:$D,IF($G$3="すべての作業","&lt;&gt;",$G$3)),0)
)
/IF($G$5="10aあたり",K$8*10,1)),"")</f>
        <v/>
      </c>
      <c r="L139" s="35" t="str">
        <f>IFERROR(IF(L$7="","",
(
SUMIFS(IF($G$4="作業時間（hh:mm）",中間処理!$G:$G,中間処理!$I:$I),中間処理!$E:$E,L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139,中間処理!$B:$B,"予定",中間処理!$C:$C,"&gt;="&amp;$G$1,中間処理!$C:$C,"&lt;="&amp;$G$2,中間処理!$D:$D,IF($G$3="すべての作業","&lt;&gt;",$G$3)),0)
)
/IF($G$5="10aあたり",L$8*10,1)),"")</f>
        <v/>
      </c>
      <c r="M139" s="35" t="str">
        <f>IFERROR(IF(M$7="","",
(
SUMIFS(IF($G$4="作業時間（hh:mm）",中間処理!$G:$G,中間処理!$I:$I),中間処理!$E:$E,M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139,中間処理!$B:$B,"予定",中間処理!$C:$C,"&gt;="&amp;$G$1,中間処理!$C:$C,"&lt;="&amp;$G$2,中間処理!$D:$D,IF($G$3="すべての作業","&lt;&gt;",$G$3)),0)
)
/IF($G$5="10aあたり",M$8*10,1)),"")</f>
        <v/>
      </c>
      <c r="N139" s="35" t="str">
        <f>IFERROR(IF(N$7="","",
(
SUMIFS(IF($G$4="作業時間（hh:mm）",中間処理!$G:$G,中間処理!$I:$I),中間処理!$E:$E,N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139,中間処理!$B:$B,"予定",中間処理!$C:$C,"&gt;="&amp;$G$1,中間処理!$C:$C,"&lt;="&amp;$G$2,中間処理!$D:$D,IF($G$3="すべての作業","&lt;&gt;",$G$3)),0)
)
/IF($G$5="10aあたり",N$8*10,1)),"")</f>
        <v/>
      </c>
      <c r="O139" s="35" t="str">
        <f>IFERROR(IF(O$7="","",
(
SUMIFS(IF($G$4="作業時間（hh:mm）",中間処理!$G:$G,中間処理!$I:$I),中間処理!$E:$E,O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139,中間処理!$B:$B,"予定",中間処理!$C:$C,"&gt;="&amp;$G$1,中間処理!$C:$C,"&lt;="&amp;$G$2,中間処理!$D:$D,IF($G$3="すべての作業","&lt;&gt;",$G$3)),0)
)
/IF($G$5="10aあたり",O$8*10,1)),"")</f>
        <v/>
      </c>
      <c r="P139" s="35" t="str">
        <f>IFERROR(IF(P$7="","",
(
SUMIFS(IF($G$4="作業時間（hh:mm）",中間処理!$G:$G,中間処理!$I:$I),中間処理!$E:$E,P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139,中間処理!$B:$B,"予定",中間処理!$C:$C,"&gt;="&amp;$G$1,中間処理!$C:$C,"&lt;="&amp;$G$2,中間処理!$D:$D,IF($G$3="すべての作業","&lt;&gt;",$G$3)),0)
)
/IF($G$5="10aあたり",P$8*10,1)),"")</f>
        <v/>
      </c>
      <c r="Q139" s="35" t="str">
        <f>IFERROR(IF(Q$7="","",
(
SUMIFS(IF($G$4="作業時間（hh:mm）",中間処理!$G:$G,中間処理!$I:$I),中間処理!$E:$E,Q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139,中間処理!$B:$B,"予定",中間処理!$C:$C,"&gt;="&amp;$G$1,中間処理!$C:$C,"&lt;="&amp;$G$2,中間処理!$D:$D,IF($G$3="すべての作業","&lt;&gt;",$G$3)),0)
)
/IF($G$5="10aあたり",Q$8*10,1)),"")</f>
        <v/>
      </c>
      <c r="R139" s="35" t="str">
        <f>IFERROR(IF(R$7="","",
(
SUMIFS(IF($G$4="作業時間（hh:mm）",中間処理!$G:$G,中間処理!$I:$I),中間処理!$E:$E,R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139,中間処理!$B:$B,"予定",中間処理!$C:$C,"&gt;="&amp;$G$1,中間処理!$C:$C,"&lt;="&amp;$G$2,中間処理!$D:$D,IF($G$3="すべての作業","&lt;&gt;",$G$3)),0)
)
/IF($G$5="10aあたり",R$8*10,1)),"")</f>
        <v/>
      </c>
      <c r="S139" s="35" t="str">
        <f>IFERROR(IF(S$7="","",
(
SUMIFS(IF($G$4="作業時間（hh:mm）",中間処理!$G:$G,中間処理!$I:$I),中間処理!$E:$E,S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139,中間処理!$B:$B,"予定",中間処理!$C:$C,"&gt;="&amp;$G$1,中間処理!$C:$C,"&lt;="&amp;$G$2,中間処理!$D:$D,IF($G$3="すべての作業","&lt;&gt;",$G$3)),0)
)
/IF($G$5="10aあたり",S$8*10,1)),"")</f>
        <v/>
      </c>
      <c r="T139" s="35" t="str">
        <f>IFERROR(IF(T$7="","",
(
SUMIFS(IF($G$4="作業時間（hh:mm）",中間処理!$G:$G,中間処理!$I:$I),中間処理!$E:$E,T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139,中間処理!$B:$B,"予定",中間処理!$C:$C,"&gt;="&amp;$G$1,中間処理!$C:$C,"&lt;="&amp;$G$2,中間処理!$D:$D,IF($G$3="すべての作業","&lt;&gt;",$G$3)),0)
)
/IF($G$5="10aあたり",T$8*10,1)),"")</f>
        <v/>
      </c>
      <c r="U139" s="35" t="str">
        <f>IFERROR(IF(U$7="","",
(
SUMIFS(IF($G$4="作業時間（hh:mm）",中間処理!$G:$G,中間処理!$I:$I),中間処理!$E:$E,U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139,中間処理!$B:$B,"予定",中間処理!$C:$C,"&gt;="&amp;$G$1,中間処理!$C:$C,"&lt;="&amp;$G$2,中間処理!$D:$D,IF($G$3="すべての作業","&lt;&gt;",$G$3)),0)
)
/IF($G$5="10aあたり",U$8*10,1)),"")</f>
        <v/>
      </c>
      <c r="V139" s="35" t="str">
        <f>IFERROR(IF(V$7="","",
(
SUMIFS(IF($G$4="作業時間（hh:mm）",中間処理!$G:$G,中間処理!$I:$I),中間処理!$E:$E,V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139,中間処理!$B:$B,"予定",中間処理!$C:$C,"&gt;="&amp;$G$1,中間処理!$C:$C,"&lt;="&amp;$G$2,中間処理!$D:$D,IF($G$3="すべての作業","&lt;&gt;",$G$3)),0)
)
/IF($G$5="10aあたり",V$8*10,1)),"")</f>
        <v/>
      </c>
      <c r="W139" s="35" t="str">
        <f>IFERROR(IF(W$7="","",
(
SUMIFS(IF($G$4="作業時間（hh:mm）",中間処理!$G:$G,中間処理!$I:$I),中間処理!$E:$E,W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139,中間処理!$B:$B,"予定",中間処理!$C:$C,"&gt;="&amp;$G$1,中間処理!$C:$C,"&lt;="&amp;$G$2,中間処理!$D:$D,IF($G$3="すべての作業","&lt;&gt;",$G$3)),0)
)
/IF($G$5="10aあたり",W$8*10,1)),"")</f>
        <v/>
      </c>
      <c r="X139" s="35" t="str">
        <f>IFERROR(IF(X$7="","",
(
SUMIFS(IF($G$4="作業時間（hh:mm）",中間処理!$G:$G,中間処理!$I:$I),中間処理!$E:$E,X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139,中間処理!$B:$B,"予定",中間処理!$C:$C,"&gt;="&amp;$G$1,中間処理!$C:$C,"&lt;="&amp;$G$2,中間処理!$D:$D,IF($G$3="すべての作業","&lt;&gt;",$G$3)),0)
)
/IF($G$5="10aあたり",X$8*10,1)),"")</f>
        <v/>
      </c>
      <c r="Y139" s="35" t="str">
        <f>IFERROR(IF(Y$7="","",
(
SUMIFS(IF($G$4="作業時間（hh:mm）",中間処理!$G:$G,中間処理!$I:$I),中間処理!$E:$E,Y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139,中間処理!$B:$B,"予定",中間処理!$C:$C,"&gt;="&amp;$G$1,中間処理!$C:$C,"&lt;="&amp;$G$2,中間処理!$D:$D,IF($G$3="すべての作業","&lt;&gt;",$G$3)),0)
)
/IF($G$5="10aあたり",Y$8*10,1)),"")</f>
        <v/>
      </c>
      <c r="Z139" s="35" t="str">
        <f>IFERROR(IF(Z$7="","",
(
SUMIFS(IF($G$4="作業時間（hh:mm）",中間処理!$G:$G,中間処理!$I:$I),中間処理!$E:$E,Z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139,中間処理!$B:$B,"予定",中間処理!$C:$C,"&gt;="&amp;$G$1,中間処理!$C:$C,"&lt;="&amp;$G$2,中間処理!$D:$D,IF($G$3="すべての作業","&lt;&gt;",$G$3)),0)
)
/IF($G$5="10aあたり",Z$8*10,1)),"")</f>
        <v/>
      </c>
      <c r="AA139" s="35" t="str">
        <f>IFERROR(IF(AA$7="","",
(
SUMIFS(IF($G$4="作業時間（hh:mm）",中間処理!$G:$G,中間処理!$I:$I),中間処理!$E:$E,AA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139,中間処理!$B:$B,"予定",中間処理!$C:$C,"&gt;="&amp;$G$1,中間処理!$C:$C,"&lt;="&amp;$G$2,中間処理!$D:$D,IF($G$3="すべての作業","&lt;&gt;",$G$3)),0)
)
/IF($G$5="10aあたり",AA$8*10,1)),"")</f>
        <v/>
      </c>
      <c r="AB139" s="35" t="str">
        <f>IFERROR(IF(AB$7="","",
(
SUMIFS(IF($G$4="作業時間（hh:mm）",中間処理!$G:$G,中間処理!$I:$I),中間処理!$E:$E,AB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139,中間処理!$B:$B,"予定",中間処理!$C:$C,"&gt;="&amp;$G$1,中間処理!$C:$C,"&lt;="&amp;$G$2,中間処理!$D:$D,IF($G$3="すべての作業","&lt;&gt;",$G$3)),0)
)
/IF($G$5="10aあたり",AB$8*10,1)),"")</f>
        <v/>
      </c>
      <c r="AC139" s="35" t="str">
        <f>IFERROR(IF(AC$7="","",
(
SUMIFS(IF($G$4="作業時間（hh:mm）",中間処理!$G:$G,中間処理!$I:$I),中間処理!$E:$E,AC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139,中間処理!$B:$B,"予定",中間処理!$C:$C,"&gt;="&amp;$G$1,中間処理!$C:$C,"&lt;="&amp;$G$2,中間処理!$D:$D,IF($G$3="すべての作業","&lt;&gt;",$G$3)),0)
)
/IF($G$5="10aあたり",AC$8*10,1)),"")</f>
        <v/>
      </c>
      <c r="AD139" s="35" t="str">
        <f>IFERROR(IF(AD$7="","",
(
SUMIFS(IF($G$4="作業時間（hh:mm）",中間処理!$G:$G,中間処理!$I:$I),中間処理!$E:$E,AD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139,中間処理!$B:$B,"予定",中間処理!$C:$C,"&gt;="&amp;$G$1,中間処理!$C:$C,"&lt;="&amp;$G$2,中間処理!$D:$D,IF($G$3="すべての作業","&lt;&gt;",$G$3)),0)
)
/IF($G$5="10aあたり",AD$8*10,1)),"")</f>
        <v/>
      </c>
      <c r="AE139" s="35" t="str">
        <f>IFERROR(IF(AE$7="","",
(
SUMIFS(IF($G$4="作業時間（hh:mm）",中間処理!$G:$G,中間処理!$I:$I),中間処理!$E:$E,AE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139,中間処理!$B:$B,"予定",中間処理!$C:$C,"&gt;="&amp;$G$1,中間処理!$C:$C,"&lt;="&amp;$G$2,中間処理!$D:$D,IF($G$3="すべての作業","&lt;&gt;",$G$3)),0)
)
/IF($G$5="10aあたり",AE$8*10,1)),"")</f>
        <v/>
      </c>
      <c r="AF139" s="35" t="str">
        <f>IFERROR(IF(AF$7="","",
(
SUMIFS(IF($G$4="作業時間（hh:mm）",中間処理!$G:$G,中間処理!$I:$I),中間処理!$E:$E,AF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139,中間処理!$B:$B,"予定",中間処理!$C:$C,"&gt;="&amp;$G$1,中間処理!$C:$C,"&lt;="&amp;$G$2,中間処理!$D:$D,IF($G$3="すべての作業","&lt;&gt;",$G$3)),0)
)
/IF($G$5="10aあたり",AF$8*10,1)),"")</f>
        <v/>
      </c>
      <c r="AG139" s="35" t="str">
        <f>IFERROR(IF(AG$7="","",
(
SUMIFS(IF($G$4="作業時間（hh:mm）",中間処理!$G:$G,中間処理!$I:$I),中間処理!$E:$E,AG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139,中間処理!$B:$B,"予定",中間処理!$C:$C,"&gt;="&amp;$G$1,中間処理!$C:$C,"&lt;="&amp;$G$2,中間処理!$D:$D,IF($G$3="すべての作業","&lt;&gt;",$G$3)),0)
)
/IF($G$5="10aあたり",AG$8*10,1)),"")</f>
        <v/>
      </c>
      <c r="AH139" s="35" t="str">
        <f>IFERROR(IF(AH$7="","",
(
SUMIFS(IF($G$4="作業時間（hh:mm）",中間処理!$G:$G,中間処理!$I:$I),中間処理!$E:$E,AH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139,中間処理!$B:$B,"予定",中間処理!$C:$C,"&gt;="&amp;$G$1,中間処理!$C:$C,"&lt;="&amp;$G$2,中間処理!$D:$D,IF($G$3="すべての作業","&lt;&gt;",$G$3)),0)
)
/IF($G$5="10aあたり",AH$8*10,1)),"")</f>
        <v/>
      </c>
      <c r="AI139" s="35" t="str">
        <f>IFERROR(IF(AI$7="","",
(
SUMIFS(IF($G$4="作業時間（hh:mm）",中間処理!$G:$G,中間処理!$I:$I),中間処理!$E:$E,AI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139,中間処理!$B:$B,"予定",中間処理!$C:$C,"&gt;="&amp;$G$1,中間処理!$C:$C,"&lt;="&amp;$G$2,中間処理!$D:$D,IF($G$3="すべての作業","&lt;&gt;",$G$3)),0)
)
/IF($G$5="10aあたり",AI$8*10,1)),"")</f>
        <v/>
      </c>
      <c r="AJ139" s="35" t="str">
        <f>IFERROR(IF(AJ$7="","",
(
SUMIFS(IF($G$4="作業時間（hh:mm）",中間処理!$G:$G,中間処理!$I:$I),中間処理!$E:$E,AJ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139,中間処理!$B:$B,"予定",中間処理!$C:$C,"&gt;="&amp;$G$1,中間処理!$C:$C,"&lt;="&amp;$G$2,中間処理!$D:$D,IF($G$3="すべての作業","&lt;&gt;",$G$3)),0)
)
/IF($G$5="10aあたり",AJ$8*10,1)),"")</f>
        <v/>
      </c>
      <c r="AK139" s="35" t="str">
        <f>IFERROR(IF(AK$7="","",
(
SUMIFS(IF($G$4="作業時間（hh:mm）",中間処理!$G:$G,中間処理!$I:$I),中間処理!$E:$E,AK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139,中間処理!$B:$B,"予定",中間処理!$C:$C,"&gt;="&amp;$G$1,中間処理!$C:$C,"&lt;="&amp;$G$2,中間処理!$D:$D,IF($G$3="すべての作業","&lt;&gt;",$G$3)),0)
)
/IF($G$5="10aあたり",AK$8*10,1)),"")</f>
        <v/>
      </c>
      <c r="AL139" s="35" t="str">
        <f>IFERROR(IF(AL$7="","",
(
SUMIFS(IF($G$4="作業時間（hh:mm）",中間処理!$G:$G,中間処理!$I:$I),中間処理!$E:$E,AL$7,中間処理!$F:$F,$F139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139,中間処理!$B:$B,"予定",中間処理!$C:$C,"&gt;="&amp;$G$1,中間処理!$C:$C,"&lt;="&amp;$G$2,中間処理!$D:$D,IF($G$3="すべての作業","&lt;&gt;",$G$3)),0)
)
/IF($G$5="10aあたり",AL$8*10,1)),"")</f>
        <v/>
      </c>
    </row>
    <row r="140" spans="7:38">
      <c r="G140" s="13"/>
      <c r="H140" s="22" t="str">
        <f>IF(G140="","",
IF(G$4="作業時間（hh:mm）",SUM(I140:AL140),
IF(
COUNTIFS(単価情報!C:C,F140,単価情報!B:B,"作業者",単価情報!K:K,"&gt;="&amp;G$1,単価情報!J:J,"&lt;="&amp;G$2)
+COUNTIFS(単価情報!C:C,F140,単価情報!B:B,"作業者",単価情報!K:K,"",単価情報!J:J,"&lt;="&amp;G$2)=0,
"単価設定なし",SUM(I140:AL140))))</f>
        <v/>
      </c>
      <c r="I140" s="34" t="str">
        <f>IFERROR(IF(I$7="","",
(
SUMIFS(IF($G$4="作業時間（hh:mm）",中間処理!$G:$G,中間処理!$I:$I),中間処理!$E:$E,I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140,中間処理!$B:$B,"予定",中間処理!$C:$C,"&gt;="&amp;$G$1,中間処理!$C:$C,"&lt;="&amp;$G$2,中間処理!$D:$D,IF($G$3="すべての作業","&lt;&gt;",$G$3)),0)
)
/IF($G$5="10aあたり",I$8*10,1)),"")</f>
        <v/>
      </c>
      <c r="J140" s="35" t="str">
        <f>IFERROR(IF(J$7="","",
(
SUMIFS(IF($G$4="作業時間（hh:mm）",中間処理!$G:$G,中間処理!$I:$I),中間処理!$E:$E,J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140,中間処理!$B:$B,"予定",中間処理!$C:$C,"&gt;="&amp;$G$1,中間処理!$C:$C,"&lt;="&amp;$G$2,中間処理!$D:$D,IF($G$3="すべての作業","&lt;&gt;",$G$3)),0)
)
/IF($G$5="10aあたり",J$8*10,1)),"")</f>
        <v/>
      </c>
      <c r="K140" s="35" t="str">
        <f>IFERROR(IF(K$7="","",
(
SUMIFS(IF($G$4="作業時間（hh:mm）",中間処理!$G:$G,中間処理!$I:$I),中間処理!$E:$E,K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140,中間処理!$B:$B,"予定",中間処理!$C:$C,"&gt;="&amp;$G$1,中間処理!$C:$C,"&lt;="&amp;$G$2,中間処理!$D:$D,IF($G$3="すべての作業","&lt;&gt;",$G$3)),0)
)
/IF($G$5="10aあたり",K$8*10,1)),"")</f>
        <v/>
      </c>
      <c r="L140" s="35" t="str">
        <f>IFERROR(IF(L$7="","",
(
SUMIFS(IF($G$4="作業時間（hh:mm）",中間処理!$G:$G,中間処理!$I:$I),中間処理!$E:$E,L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140,中間処理!$B:$B,"予定",中間処理!$C:$C,"&gt;="&amp;$G$1,中間処理!$C:$C,"&lt;="&amp;$G$2,中間処理!$D:$D,IF($G$3="すべての作業","&lt;&gt;",$G$3)),0)
)
/IF($G$5="10aあたり",L$8*10,1)),"")</f>
        <v/>
      </c>
      <c r="M140" s="35" t="str">
        <f>IFERROR(IF(M$7="","",
(
SUMIFS(IF($G$4="作業時間（hh:mm）",中間処理!$G:$G,中間処理!$I:$I),中間処理!$E:$E,M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140,中間処理!$B:$B,"予定",中間処理!$C:$C,"&gt;="&amp;$G$1,中間処理!$C:$C,"&lt;="&amp;$G$2,中間処理!$D:$D,IF($G$3="すべての作業","&lt;&gt;",$G$3)),0)
)
/IF($G$5="10aあたり",M$8*10,1)),"")</f>
        <v/>
      </c>
      <c r="N140" s="35" t="str">
        <f>IFERROR(IF(N$7="","",
(
SUMIFS(IF($G$4="作業時間（hh:mm）",中間処理!$G:$G,中間処理!$I:$I),中間処理!$E:$E,N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140,中間処理!$B:$B,"予定",中間処理!$C:$C,"&gt;="&amp;$G$1,中間処理!$C:$C,"&lt;="&amp;$G$2,中間処理!$D:$D,IF($G$3="すべての作業","&lt;&gt;",$G$3)),0)
)
/IF($G$5="10aあたり",N$8*10,1)),"")</f>
        <v/>
      </c>
      <c r="O140" s="35" t="str">
        <f>IFERROR(IF(O$7="","",
(
SUMIFS(IF($G$4="作業時間（hh:mm）",中間処理!$G:$G,中間処理!$I:$I),中間処理!$E:$E,O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140,中間処理!$B:$B,"予定",中間処理!$C:$C,"&gt;="&amp;$G$1,中間処理!$C:$C,"&lt;="&amp;$G$2,中間処理!$D:$D,IF($G$3="すべての作業","&lt;&gt;",$G$3)),0)
)
/IF($G$5="10aあたり",O$8*10,1)),"")</f>
        <v/>
      </c>
      <c r="P140" s="35" t="str">
        <f>IFERROR(IF(P$7="","",
(
SUMIFS(IF($G$4="作業時間（hh:mm）",中間処理!$G:$G,中間処理!$I:$I),中間処理!$E:$E,P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140,中間処理!$B:$B,"予定",中間処理!$C:$C,"&gt;="&amp;$G$1,中間処理!$C:$C,"&lt;="&amp;$G$2,中間処理!$D:$D,IF($G$3="すべての作業","&lt;&gt;",$G$3)),0)
)
/IF($G$5="10aあたり",P$8*10,1)),"")</f>
        <v/>
      </c>
      <c r="Q140" s="35" t="str">
        <f>IFERROR(IF(Q$7="","",
(
SUMIFS(IF($G$4="作業時間（hh:mm）",中間処理!$G:$G,中間処理!$I:$I),中間処理!$E:$E,Q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140,中間処理!$B:$B,"予定",中間処理!$C:$C,"&gt;="&amp;$G$1,中間処理!$C:$C,"&lt;="&amp;$G$2,中間処理!$D:$D,IF($G$3="すべての作業","&lt;&gt;",$G$3)),0)
)
/IF($G$5="10aあたり",Q$8*10,1)),"")</f>
        <v/>
      </c>
      <c r="R140" s="35" t="str">
        <f>IFERROR(IF(R$7="","",
(
SUMIFS(IF($G$4="作業時間（hh:mm）",中間処理!$G:$G,中間処理!$I:$I),中間処理!$E:$E,R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140,中間処理!$B:$B,"予定",中間処理!$C:$C,"&gt;="&amp;$G$1,中間処理!$C:$C,"&lt;="&amp;$G$2,中間処理!$D:$D,IF($G$3="すべての作業","&lt;&gt;",$G$3)),0)
)
/IF($G$5="10aあたり",R$8*10,1)),"")</f>
        <v/>
      </c>
      <c r="S140" s="35" t="str">
        <f>IFERROR(IF(S$7="","",
(
SUMIFS(IF($G$4="作業時間（hh:mm）",中間処理!$G:$G,中間処理!$I:$I),中間処理!$E:$E,S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140,中間処理!$B:$B,"予定",中間処理!$C:$C,"&gt;="&amp;$G$1,中間処理!$C:$C,"&lt;="&amp;$G$2,中間処理!$D:$D,IF($G$3="すべての作業","&lt;&gt;",$G$3)),0)
)
/IF($G$5="10aあたり",S$8*10,1)),"")</f>
        <v/>
      </c>
      <c r="T140" s="35" t="str">
        <f>IFERROR(IF(T$7="","",
(
SUMIFS(IF($G$4="作業時間（hh:mm）",中間処理!$G:$G,中間処理!$I:$I),中間処理!$E:$E,T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140,中間処理!$B:$B,"予定",中間処理!$C:$C,"&gt;="&amp;$G$1,中間処理!$C:$C,"&lt;="&amp;$G$2,中間処理!$D:$D,IF($G$3="すべての作業","&lt;&gt;",$G$3)),0)
)
/IF($G$5="10aあたり",T$8*10,1)),"")</f>
        <v/>
      </c>
      <c r="U140" s="35" t="str">
        <f>IFERROR(IF(U$7="","",
(
SUMIFS(IF($G$4="作業時間（hh:mm）",中間処理!$G:$G,中間処理!$I:$I),中間処理!$E:$E,U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140,中間処理!$B:$B,"予定",中間処理!$C:$C,"&gt;="&amp;$G$1,中間処理!$C:$C,"&lt;="&amp;$G$2,中間処理!$D:$D,IF($G$3="すべての作業","&lt;&gt;",$G$3)),0)
)
/IF($G$5="10aあたり",U$8*10,1)),"")</f>
        <v/>
      </c>
      <c r="V140" s="35" t="str">
        <f>IFERROR(IF(V$7="","",
(
SUMIFS(IF($G$4="作業時間（hh:mm）",中間処理!$G:$G,中間処理!$I:$I),中間処理!$E:$E,V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140,中間処理!$B:$B,"予定",中間処理!$C:$C,"&gt;="&amp;$G$1,中間処理!$C:$C,"&lt;="&amp;$G$2,中間処理!$D:$D,IF($G$3="すべての作業","&lt;&gt;",$G$3)),0)
)
/IF($G$5="10aあたり",V$8*10,1)),"")</f>
        <v/>
      </c>
      <c r="W140" s="35" t="str">
        <f>IFERROR(IF(W$7="","",
(
SUMIFS(IF($G$4="作業時間（hh:mm）",中間処理!$G:$G,中間処理!$I:$I),中間処理!$E:$E,W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140,中間処理!$B:$B,"予定",中間処理!$C:$C,"&gt;="&amp;$G$1,中間処理!$C:$C,"&lt;="&amp;$G$2,中間処理!$D:$D,IF($G$3="すべての作業","&lt;&gt;",$G$3)),0)
)
/IF($G$5="10aあたり",W$8*10,1)),"")</f>
        <v/>
      </c>
      <c r="X140" s="35" t="str">
        <f>IFERROR(IF(X$7="","",
(
SUMIFS(IF($G$4="作業時間（hh:mm）",中間処理!$G:$G,中間処理!$I:$I),中間処理!$E:$E,X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140,中間処理!$B:$B,"予定",中間処理!$C:$C,"&gt;="&amp;$G$1,中間処理!$C:$C,"&lt;="&amp;$G$2,中間処理!$D:$D,IF($G$3="すべての作業","&lt;&gt;",$G$3)),0)
)
/IF($G$5="10aあたり",X$8*10,1)),"")</f>
        <v/>
      </c>
      <c r="Y140" s="35" t="str">
        <f>IFERROR(IF(Y$7="","",
(
SUMIFS(IF($G$4="作業時間（hh:mm）",中間処理!$G:$G,中間処理!$I:$I),中間処理!$E:$E,Y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140,中間処理!$B:$B,"予定",中間処理!$C:$C,"&gt;="&amp;$G$1,中間処理!$C:$C,"&lt;="&amp;$G$2,中間処理!$D:$D,IF($G$3="すべての作業","&lt;&gt;",$G$3)),0)
)
/IF($G$5="10aあたり",Y$8*10,1)),"")</f>
        <v/>
      </c>
      <c r="Z140" s="35" t="str">
        <f>IFERROR(IF(Z$7="","",
(
SUMIFS(IF($G$4="作業時間（hh:mm）",中間処理!$G:$G,中間処理!$I:$I),中間処理!$E:$E,Z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140,中間処理!$B:$B,"予定",中間処理!$C:$C,"&gt;="&amp;$G$1,中間処理!$C:$C,"&lt;="&amp;$G$2,中間処理!$D:$D,IF($G$3="すべての作業","&lt;&gt;",$G$3)),0)
)
/IF($G$5="10aあたり",Z$8*10,1)),"")</f>
        <v/>
      </c>
      <c r="AA140" s="35" t="str">
        <f>IFERROR(IF(AA$7="","",
(
SUMIFS(IF($G$4="作業時間（hh:mm）",中間処理!$G:$G,中間処理!$I:$I),中間処理!$E:$E,AA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140,中間処理!$B:$B,"予定",中間処理!$C:$C,"&gt;="&amp;$G$1,中間処理!$C:$C,"&lt;="&amp;$G$2,中間処理!$D:$D,IF($G$3="すべての作業","&lt;&gt;",$G$3)),0)
)
/IF($G$5="10aあたり",AA$8*10,1)),"")</f>
        <v/>
      </c>
      <c r="AB140" s="35" t="str">
        <f>IFERROR(IF(AB$7="","",
(
SUMIFS(IF($G$4="作業時間（hh:mm）",中間処理!$G:$G,中間処理!$I:$I),中間処理!$E:$E,AB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140,中間処理!$B:$B,"予定",中間処理!$C:$C,"&gt;="&amp;$G$1,中間処理!$C:$C,"&lt;="&amp;$G$2,中間処理!$D:$D,IF($G$3="すべての作業","&lt;&gt;",$G$3)),0)
)
/IF($G$5="10aあたり",AB$8*10,1)),"")</f>
        <v/>
      </c>
      <c r="AC140" s="35" t="str">
        <f>IFERROR(IF(AC$7="","",
(
SUMIFS(IF($G$4="作業時間（hh:mm）",中間処理!$G:$G,中間処理!$I:$I),中間処理!$E:$E,AC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140,中間処理!$B:$B,"予定",中間処理!$C:$C,"&gt;="&amp;$G$1,中間処理!$C:$C,"&lt;="&amp;$G$2,中間処理!$D:$D,IF($G$3="すべての作業","&lt;&gt;",$G$3)),0)
)
/IF($G$5="10aあたり",AC$8*10,1)),"")</f>
        <v/>
      </c>
      <c r="AD140" s="35" t="str">
        <f>IFERROR(IF(AD$7="","",
(
SUMIFS(IF($G$4="作業時間（hh:mm）",中間処理!$G:$G,中間処理!$I:$I),中間処理!$E:$E,AD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140,中間処理!$B:$B,"予定",中間処理!$C:$C,"&gt;="&amp;$G$1,中間処理!$C:$C,"&lt;="&amp;$G$2,中間処理!$D:$D,IF($G$3="すべての作業","&lt;&gt;",$G$3)),0)
)
/IF($G$5="10aあたり",AD$8*10,1)),"")</f>
        <v/>
      </c>
      <c r="AE140" s="35" t="str">
        <f>IFERROR(IF(AE$7="","",
(
SUMIFS(IF($G$4="作業時間（hh:mm）",中間処理!$G:$G,中間処理!$I:$I),中間処理!$E:$E,AE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140,中間処理!$B:$B,"予定",中間処理!$C:$C,"&gt;="&amp;$G$1,中間処理!$C:$C,"&lt;="&amp;$G$2,中間処理!$D:$D,IF($G$3="すべての作業","&lt;&gt;",$G$3)),0)
)
/IF($G$5="10aあたり",AE$8*10,1)),"")</f>
        <v/>
      </c>
      <c r="AF140" s="35" t="str">
        <f>IFERROR(IF(AF$7="","",
(
SUMIFS(IF($G$4="作業時間（hh:mm）",中間処理!$G:$G,中間処理!$I:$I),中間処理!$E:$E,AF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140,中間処理!$B:$B,"予定",中間処理!$C:$C,"&gt;="&amp;$G$1,中間処理!$C:$C,"&lt;="&amp;$G$2,中間処理!$D:$D,IF($G$3="すべての作業","&lt;&gt;",$G$3)),0)
)
/IF($G$5="10aあたり",AF$8*10,1)),"")</f>
        <v/>
      </c>
      <c r="AG140" s="35" t="str">
        <f>IFERROR(IF(AG$7="","",
(
SUMIFS(IF($G$4="作業時間（hh:mm）",中間処理!$G:$G,中間処理!$I:$I),中間処理!$E:$E,AG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140,中間処理!$B:$B,"予定",中間処理!$C:$C,"&gt;="&amp;$G$1,中間処理!$C:$C,"&lt;="&amp;$G$2,中間処理!$D:$D,IF($G$3="すべての作業","&lt;&gt;",$G$3)),0)
)
/IF($G$5="10aあたり",AG$8*10,1)),"")</f>
        <v/>
      </c>
      <c r="AH140" s="35" t="str">
        <f>IFERROR(IF(AH$7="","",
(
SUMIFS(IF($G$4="作業時間（hh:mm）",中間処理!$G:$G,中間処理!$I:$I),中間処理!$E:$E,AH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140,中間処理!$B:$B,"予定",中間処理!$C:$C,"&gt;="&amp;$G$1,中間処理!$C:$C,"&lt;="&amp;$G$2,中間処理!$D:$D,IF($G$3="すべての作業","&lt;&gt;",$G$3)),0)
)
/IF($G$5="10aあたり",AH$8*10,1)),"")</f>
        <v/>
      </c>
      <c r="AI140" s="35" t="str">
        <f>IFERROR(IF(AI$7="","",
(
SUMIFS(IF($G$4="作業時間（hh:mm）",中間処理!$G:$G,中間処理!$I:$I),中間処理!$E:$E,AI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140,中間処理!$B:$B,"予定",中間処理!$C:$C,"&gt;="&amp;$G$1,中間処理!$C:$C,"&lt;="&amp;$G$2,中間処理!$D:$D,IF($G$3="すべての作業","&lt;&gt;",$G$3)),0)
)
/IF($G$5="10aあたり",AI$8*10,1)),"")</f>
        <v/>
      </c>
      <c r="AJ140" s="35" t="str">
        <f>IFERROR(IF(AJ$7="","",
(
SUMIFS(IF($G$4="作業時間（hh:mm）",中間処理!$G:$G,中間処理!$I:$I),中間処理!$E:$E,AJ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140,中間処理!$B:$B,"予定",中間処理!$C:$C,"&gt;="&amp;$G$1,中間処理!$C:$C,"&lt;="&amp;$G$2,中間処理!$D:$D,IF($G$3="すべての作業","&lt;&gt;",$G$3)),0)
)
/IF($G$5="10aあたり",AJ$8*10,1)),"")</f>
        <v/>
      </c>
      <c r="AK140" s="35" t="str">
        <f>IFERROR(IF(AK$7="","",
(
SUMIFS(IF($G$4="作業時間（hh:mm）",中間処理!$G:$G,中間処理!$I:$I),中間処理!$E:$E,AK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140,中間処理!$B:$B,"予定",中間処理!$C:$C,"&gt;="&amp;$G$1,中間処理!$C:$C,"&lt;="&amp;$G$2,中間処理!$D:$D,IF($G$3="すべての作業","&lt;&gt;",$G$3)),0)
)
/IF($G$5="10aあたり",AK$8*10,1)),"")</f>
        <v/>
      </c>
      <c r="AL140" s="35" t="str">
        <f>IFERROR(IF(AL$7="","",
(
SUMIFS(IF($G$4="作業時間（hh:mm）",中間処理!$G:$G,中間処理!$I:$I),中間処理!$E:$E,AL$7,中間処理!$F:$F,$F140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140,中間処理!$B:$B,"予定",中間処理!$C:$C,"&gt;="&amp;$G$1,中間処理!$C:$C,"&lt;="&amp;$G$2,中間処理!$D:$D,IF($G$3="すべての作業","&lt;&gt;",$G$3)),0)
)
/IF($G$5="10aあたり",AL$8*10,1)),"")</f>
        <v/>
      </c>
    </row>
    <row r="141" spans="7:38">
      <c r="G141" s="13"/>
      <c r="H141" s="22" t="str">
        <f>IF(G141="","",
IF(G$4="作業時間（hh:mm）",SUM(I141:AL141),
IF(
COUNTIFS(単価情報!C:C,F141,単価情報!B:B,"作業者",単価情報!K:K,"&gt;="&amp;G$1,単価情報!J:J,"&lt;="&amp;G$2)
+COUNTIFS(単価情報!C:C,F141,単価情報!B:B,"作業者",単価情報!K:K,"",単価情報!J:J,"&lt;="&amp;G$2)=0,
"単価設定なし",SUM(I141:AL141))))</f>
        <v/>
      </c>
      <c r="I141" s="34" t="str">
        <f>IFERROR(IF(I$7="","",
(
SUMIFS(IF($G$4="作業時間（hh:mm）",中間処理!$G:$G,中間処理!$I:$I),中間処理!$E:$E,I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141,中間処理!$B:$B,"予定",中間処理!$C:$C,"&gt;="&amp;$G$1,中間処理!$C:$C,"&lt;="&amp;$G$2,中間処理!$D:$D,IF($G$3="すべての作業","&lt;&gt;",$G$3)),0)
)
/IF($G$5="10aあたり",I$8*10,1)),"")</f>
        <v/>
      </c>
      <c r="J141" s="35" t="str">
        <f>IFERROR(IF(J$7="","",
(
SUMIFS(IF($G$4="作業時間（hh:mm）",中間処理!$G:$G,中間処理!$I:$I),中間処理!$E:$E,J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141,中間処理!$B:$B,"予定",中間処理!$C:$C,"&gt;="&amp;$G$1,中間処理!$C:$C,"&lt;="&amp;$G$2,中間処理!$D:$D,IF($G$3="すべての作業","&lt;&gt;",$G$3)),0)
)
/IF($G$5="10aあたり",J$8*10,1)),"")</f>
        <v/>
      </c>
      <c r="K141" s="35" t="str">
        <f>IFERROR(IF(K$7="","",
(
SUMIFS(IF($G$4="作業時間（hh:mm）",中間処理!$G:$G,中間処理!$I:$I),中間処理!$E:$E,K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141,中間処理!$B:$B,"予定",中間処理!$C:$C,"&gt;="&amp;$G$1,中間処理!$C:$C,"&lt;="&amp;$G$2,中間処理!$D:$D,IF($G$3="すべての作業","&lt;&gt;",$G$3)),0)
)
/IF($G$5="10aあたり",K$8*10,1)),"")</f>
        <v/>
      </c>
      <c r="L141" s="35" t="str">
        <f>IFERROR(IF(L$7="","",
(
SUMIFS(IF($G$4="作業時間（hh:mm）",中間処理!$G:$G,中間処理!$I:$I),中間処理!$E:$E,L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141,中間処理!$B:$B,"予定",中間処理!$C:$C,"&gt;="&amp;$G$1,中間処理!$C:$C,"&lt;="&amp;$G$2,中間処理!$D:$D,IF($G$3="すべての作業","&lt;&gt;",$G$3)),0)
)
/IF($G$5="10aあたり",L$8*10,1)),"")</f>
        <v/>
      </c>
      <c r="M141" s="35" t="str">
        <f>IFERROR(IF(M$7="","",
(
SUMIFS(IF($G$4="作業時間（hh:mm）",中間処理!$G:$G,中間処理!$I:$I),中間処理!$E:$E,M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141,中間処理!$B:$B,"予定",中間処理!$C:$C,"&gt;="&amp;$G$1,中間処理!$C:$C,"&lt;="&amp;$G$2,中間処理!$D:$D,IF($G$3="すべての作業","&lt;&gt;",$G$3)),0)
)
/IF($G$5="10aあたり",M$8*10,1)),"")</f>
        <v/>
      </c>
      <c r="N141" s="35" t="str">
        <f>IFERROR(IF(N$7="","",
(
SUMIFS(IF($G$4="作業時間（hh:mm）",中間処理!$G:$G,中間処理!$I:$I),中間処理!$E:$E,N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141,中間処理!$B:$B,"予定",中間処理!$C:$C,"&gt;="&amp;$G$1,中間処理!$C:$C,"&lt;="&amp;$G$2,中間処理!$D:$D,IF($G$3="すべての作業","&lt;&gt;",$G$3)),0)
)
/IF($G$5="10aあたり",N$8*10,1)),"")</f>
        <v/>
      </c>
      <c r="O141" s="35" t="str">
        <f>IFERROR(IF(O$7="","",
(
SUMIFS(IF($G$4="作業時間（hh:mm）",中間処理!$G:$G,中間処理!$I:$I),中間処理!$E:$E,O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141,中間処理!$B:$B,"予定",中間処理!$C:$C,"&gt;="&amp;$G$1,中間処理!$C:$C,"&lt;="&amp;$G$2,中間処理!$D:$D,IF($G$3="すべての作業","&lt;&gt;",$G$3)),0)
)
/IF($G$5="10aあたり",O$8*10,1)),"")</f>
        <v/>
      </c>
      <c r="P141" s="35" t="str">
        <f>IFERROR(IF(P$7="","",
(
SUMIFS(IF($G$4="作業時間（hh:mm）",中間処理!$G:$G,中間処理!$I:$I),中間処理!$E:$E,P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141,中間処理!$B:$B,"予定",中間処理!$C:$C,"&gt;="&amp;$G$1,中間処理!$C:$C,"&lt;="&amp;$G$2,中間処理!$D:$D,IF($G$3="すべての作業","&lt;&gt;",$G$3)),0)
)
/IF($G$5="10aあたり",P$8*10,1)),"")</f>
        <v/>
      </c>
      <c r="Q141" s="35" t="str">
        <f>IFERROR(IF(Q$7="","",
(
SUMIFS(IF($G$4="作業時間（hh:mm）",中間処理!$G:$G,中間処理!$I:$I),中間処理!$E:$E,Q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141,中間処理!$B:$B,"予定",中間処理!$C:$C,"&gt;="&amp;$G$1,中間処理!$C:$C,"&lt;="&amp;$G$2,中間処理!$D:$D,IF($G$3="すべての作業","&lt;&gt;",$G$3)),0)
)
/IF($G$5="10aあたり",Q$8*10,1)),"")</f>
        <v/>
      </c>
      <c r="R141" s="35" t="str">
        <f>IFERROR(IF(R$7="","",
(
SUMIFS(IF($G$4="作業時間（hh:mm）",中間処理!$G:$G,中間処理!$I:$I),中間処理!$E:$E,R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141,中間処理!$B:$B,"予定",中間処理!$C:$C,"&gt;="&amp;$G$1,中間処理!$C:$C,"&lt;="&amp;$G$2,中間処理!$D:$D,IF($G$3="すべての作業","&lt;&gt;",$G$3)),0)
)
/IF($G$5="10aあたり",R$8*10,1)),"")</f>
        <v/>
      </c>
      <c r="S141" s="35" t="str">
        <f>IFERROR(IF(S$7="","",
(
SUMIFS(IF($G$4="作業時間（hh:mm）",中間処理!$G:$G,中間処理!$I:$I),中間処理!$E:$E,S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141,中間処理!$B:$B,"予定",中間処理!$C:$C,"&gt;="&amp;$G$1,中間処理!$C:$C,"&lt;="&amp;$G$2,中間処理!$D:$D,IF($G$3="すべての作業","&lt;&gt;",$G$3)),0)
)
/IF($G$5="10aあたり",S$8*10,1)),"")</f>
        <v/>
      </c>
      <c r="T141" s="35" t="str">
        <f>IFERROR(IF(T$7="","",
(
SUMIFS(IF($G$4="作業時間（hh:mm）",中間処理!$G:$G,中間処理!$I:$I),中間処理!$E:$E,T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141,中間処理!$B:$B,"予定",中間処理!$C:$C,"&gt;="&amp;$G$1,中間処理!$C:$C,"&lt;="&amp;$G$2,中間処理!$D:$D,IF($G$3="すべての作業","&lt;&gt;",$G$3)),0)
)
/IF($G$5="10aあたり",T$8*10,1)),"")</f>
        <v/>
      </c>
      <c r="U141" s="35" t="str">
        <f>IFERROR(IF(U$7="","",
(
SUMIFS(IF($G$4="作業時間（hh:mm）",中間処理!$G:$G,中間処理!$I:$I),中間処理!$E:$E,U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141,中間処理!$B:$B,"予定",中間処理!$C:$C,"&gt;="&amp;$G$1,中間処理!$C:$C,"&lt;="&amp;$G$2,中間処理!$D:$D,IF($G$3="すべての作業","&lt;&gt;",$G$3)),0)
)
/IF($G$5="10aあたり",U$8*10,1)),"")</f>
        <v/>
      </c>
      <c r="V141" s="35" t="str">
        <f>IFERROR(IF(V$7="","",
(
SUMIFS(IF($G$4="作業時間（hh:mm）",中間処理!$G:$G,中間処理!$I:$I),中間処理!$E:$E,V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141,中間処理!$B:$B,"予定",中間処理!$C:$C,"&gt;="&amp;$G$1,中間処理!$C:$C,"&lt;="&amp;$G$2,中間処理!$D:$D,IF($G$3="すべての作業","&lt;&gt;",$G$3)),0)
)
/IF($G$5="10aあたり",V$8*10,1)),"")</f>
        <v/>
      </c>
      <c r="W141" s="35" t="str">
        <f>IFERROR(IF(W$7="","",
(
SUMIFS(IF($G$4="作業時間（hh:mm）",中間処理!$G:$G,中間処理!$I:$I),中間処理!$E:$E,W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141,中間処理!$B:$B,"予定",中間処理!$C:$C,"&gt;="&amp;$G$1,中間処理!$C:$C,"&lt;="&amp;$G$2,中間処理!$D:$D,IF($G$3="すべての作業","&lt;&gt;",$G$3)),0)
)
/IF($G$5="10aあたり",W$8*10,1)),"")</f>
        <v/>
      </c>
      <c r="X141" s="35" t="str">
        <f>IFERROR(IF(X$7="","",
(
SUMIFS(IF($G$4="作業時間（hh:mm）",中間処理!$G:$G,中間処理!$I:$I),中間処理!$E:$E,X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141,中間処理!$B:$B,"予定",中間処理!$C:$C,"&gt;="&amp;$G$1,中間処理!$C:$C,"&lt;="&amp;$G$2,中間処理!$D:$D,IF($G$3="すべての作業","&lt;&gt;",$G$3)),0)
)
/IF($G$5="10aあたり",X$8*10,1)),"")</f>
        <v/>
      </c>
      <c r="Y141" s="35" t="str">
        <f>IFERROR(IF(Y$7="","",
(
SUMIFS(IF($G$4="作業時間（hh:mm）",中間処理!$G:$G,中間処理!$I:$I),中間処理!$E:$E,Y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141,中間処理!$B:$B,"予定",中間処理!$C:$C,"&gt;="&amp;$G$1,中間処理!$C:$C,"&lt;="&amp;$G$2,中間処理!$D:$D,IF($G$3="すべての作業","&lt;&gt;",$G$3)),0)
)
/IF($G$5="10aあたり",Y$8*10,1)),"")</f>
        <v/>
      </c>
      <c r="Z141" s="35" t="str">
        <f>IFERROR(IF(Z$7="","",
(
SUMIFS(IF($G$4="作業時間（hh:mm）",中間処理!$G:$G,中間処理!$I:$I),中間処理!$E:$E,Z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141,中間処理!$B:$B,"予定",中間処理!$C:$C,"&gt;="&amp;$G$1,中間処理!$C:$C,"&lt;="&amp;$G$2,中間処理!$D:$D,IF($G$3="すべての作業","&lt;&gt;",$G$3)),0)
)
/IF($G$5="10aあたり",Z$8*10,1)),"")</f>
        <v/>
      </c>
      <c r="AA141" s="35" t="str">
        <f>IFERROR(IF(AA$7="","",
(
SUMIFS(IF($G$4="作業時間（hh:mm）",中間処理!$G:$G,中間処理!$I:$I),中間処理!$E:$E,AA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141,中間処理!$B:$B,"予定",中間処理!$C:$C,"&gt;="&amp;$G$1,中間処理!$C:$C,"&lt;="&amp;$G$2,中間処理!$D:$D,IF($G$3="すべての作業","&lt;&gt;",$G$3)),0)
)
/IF($G$5="10aあたり",AA$8*10,1)),"")</f>
        <v/>
      </c>
      <c r="AB141" s="35" t="str">
        <f>IFERROR(IF(AB$7="","",
(
SUMIFS(IF($G$4="作業時間（hh:mm）",中間処理!$G:$G,中間処理!$I:$I),中間処理!$E:$E,AB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141,中間処理!$B:$B,"予定",中間処理!$C:$C,"&gt;="&amp;$G$1,中間処理!$C:$C,"&lt;="&amp;$G$2,中間処理!$D:$D,IF($G$3="すべての作業","&lt;&gt;",$G$3)),0)
)
/IF($G$5="10aあたり",AB$8*10,1)),"")</f>
        <v/>
      </c>
      <c r="AC141" s="35" t="str">
        <f>IFERROR(IF(AC$7="","",
(
SUMIFS(IF($G$4="作業時間（hh:mm）",中間処理!$G:$G,中間処理!$I:$I),中間処理!$E:$E,AC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141,中間処理!$B:$B,"予定",中間処理!$C:$C,"&gt;="&amp;$G$1,中間処理!$C:$C,"&lt;="&amp;$G$2,中間処理!$D:$D,IF($G$3="すべての作業","&lt;&gt;",$G$3)),0)
)
/IF($G$5="10aあたり",AC$8*10,1)),"")</f>
        <v/>
      </c>
      <c r="AD141" s="35" t="str">
        <f>IFERROR(IF(AD$7="","",
(
SUMIFS(IF($G$4="作業時間（hh:mm）",中間処理!$G:$G,中間処理!$I:$I),中間処理!$E:$E,AD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141,中間処理!$B:$B,"予定",中間処理!$C:$C,"&gt;="&amp;$G$1,中間処理!$C:$C,"&lt;="&amp;$G$2,中間処理!$D:$D,IF($G$3="すべての作業","&lt;&gt;",$G$3)),0)
)
/IF($G$5="10aあたり",AD$8*10,1)),"")</f>
        <v/>
      </c>
      <c r="AE141" s="35" t="str">
        <f>IFERROR(IF(AE$7="","",
(
SUMIFS(IF($G$4="作業時間（hh:mm）",中間処理!$G:$G,中間処理!$I:$I),中間処理!$E:$E,AE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141,中間処理!$B:$B,"予定",中間処理!$C:$C,"&gt;="&amp;$G$1,中間処理!$C:$C,"&lt;="&amp;$G$2,中間処理!$D:$D,IF($G$3="すべての作業","&lt;&gt;",$G$3)),0)
)
/IF($G$5="10aあたり",AE$8*10,1)),"")</f>
        <v/>
      </c>
      <c r="AF141" s="35" t="str">
        <f>IFERROR(IF(AF$7="","",
(
SUMIFS(IF($G$4="作業時間（hh:mm）",中間処理!$G:$G,中間処理!$I:$I),中間処理!$E:$E,AF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141,中間処理!$B:$B,"予定",中間処理!$C:$C,"&gt;="&amp;$G$1,中間処理!$C:$C,"&lt;="&amp;$G$2,中間処理!$D:$D,IF($G$3="すべての作業","&lt;&gt;",$G$3)),0)
)
/IF($G$5="10aあたり",AF$8*10,1)),"")</f>
        <v/>
      </c>
      <c r="AG141" s="35" t="str">
        <f>IFERROR(IF(AG$7="","",
(
SUMIFS(IF($G$4="作業時間（hh:mm）",中間処理!$G:$G,中間処理!$I:$I),中間処理!$E:$E,AG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141,中間処理!$B:$B,"予定",中間処理!$C:$C,"&gt;="&amp;$G$1,中間処理!$C:$C,"&lt;="&amp;$G$2,中間処理!$D:$D,IF($G$3="すべての作業","&lt;&gt;",$G$3)),0)
)
/IF($G$5="10aあたり",AG$8*10,1)),"")</f>
        <v/>
      </c>
      <c r="AH141" s="35" t="str">
        <f>IFERROR(IF(AH$7="","",
(
SUMIFS(IF($G$4="作業時間（hh:mm）",中間処理!$G:$G,中間処理!$I:$I),中間処理!$E:$E,AH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141,中間処理!$B:$B,"予定",中間処理!$C:$C,"&gt;="&amp;$G$1,中間処理!$C:$C,"&lt;="&amp;$G$2,中間処理!$D:$D,IF($G$3="すべての作業","&lt;&gt;",$G$3)),0)
)
/IF($G$5="10aあたり",AH$8*10,1)),"")</f>
        <v/>
      </c>
      <c r="AI141" s="35" t="str">
        <f>IFERROR(IF(AI$7="","",
(
SUMIFS(IF($G$4="作業時間（hh:mm）",中間処理!$G:$G,中間処理!$I:$I),中間処理!$E:$E,AI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141,中間処理!$B:$B,"予定",中間処理!$C:$C,"&gt;="&amp;$G$1,中間処理!$C:$C,"&lt;="&amp;$G$2,中間処理!$D:$D,IF($G$3="すべての作業","&lt;&gt;",$G$3)),0)
)
/IF($G$5="10aあたり",AI$8*10,1)),"")</f>
        <v/>
      </c>
      <c r="AJ141" s="35" t="str">
        <f>IFERROR(IF(AJ$7="","",
(
SUMIFS(IF($G$4="作業時間（hh:mm）",中間処理!$G:$G,中間処理!$I:$I),中間処理!$E:$E,AJ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141,中間処理!$B:$B,"予定",中間処理!$C:$C,"&gt;="&amp;$G$1,中間処理!$C:$C,"&lt;="&amp;$G$2,中間処理!$D:$D,IF($G$3="すべての作業","&lt;&gt;",$G$3)),0)
)
/IF($G$5="10aあたり",AJ$8*10,1)),"")</f>
        <v/>
      </c>
      <c r="AK141" s="35" t="str">
        <f>IFERROR(IF(AK$7="","",
(
SUMIFS(IF($G$4="作業時間（hh:mm）",中間処理!$G:$G,中間処理!$I:$I),中間処理!$E:$E,AK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141,中間処理!$B:$B,"予定",中間処理!$C:$C,"&gt;="&amp;$G$1,中間処理!$C:$C,"&lt;="&amp;$G$2,中間処理!$D:$D,IF($G$3="すべての作業","&lt;&gt;",$G$3)),0)
)
/IF($G$5="10aあたり",AK$8*10,1)),"")</f>
        <v/>
      </c>
      <c r="AL141" s="35" t="str">
        <f>IFERROR(IF(AL$7="","",
(
SUMIFS(IF($G$4="作業時間（hh:mm）",中間処理!$G:$G,中間処理!$I:$I),中間処理!$E:$E,AL$7,中間処理!$F:$F,$F141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141,中間処理!$B:$B,"予定",中間処理!$C:$C,"&gt;="&amp;$G$1,中間処理!$C:$C,"&lt;="&amp;$G$2,中間処理!$D:$D,IF($G$3="すべての作業","&lt;&gt;",$G$3)),0)
)
/IF($G$5="10aあたり",AL$8*10,1)),"")</f>
        <v/>
      </c>
    </row>
    <row r="142" spans="7:38">
      <c r="G142" s="13"/>
      <c r="H142" s="22" t="str">
        <f>IF(G142="","",
IF(G$4="作業時間（hh:mm）",SUM(I142:AL142),
IF(
COUNTIFS(単価情報!C:C,F142,単価情報!B:B,"作業者",単価情報!K:K,"&gt;="&amp;G$1,単価情報!J:J,"&lt;="&amp;G$2)
+COUNTIFS(単価情報!C:C,F142,単価情報!B:B,"作業者",単価情報!K:K,"",単価情報!J:J,"&lt;="&amp;G$2)=0,
"単価設定なし",SUM(I142:AL142))))</f>
        <v/>
      </c>
      <c r="I142" s="34" t="str">
        <f>IFERROR(IF(I$7="","",
(
SUMIFS(IF($G$4="作業時間（hh:mm）",中間処理!$G:$G,中間処理!$I:$I),中間処理!$E:$E,I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142,中間処理!$B:$B,"予定",中間処理!$C:$C,"&gt;="&amp;$G$1,中間処理!$C:$C,"&lt;="&amp;$G$2,中間処理!$D:$D,IF($G$3="すべての作業","&lt;&gt;",$G$3)),0)
)
/IF($G$5="10aあたり",I$8*10,1)),"")</f>
        <v/>
      </c>
      <c r="J142" s="35" t="str">
        <f>IFERROR(IF(J$7="","",
(
SUMIFS(IF($G$4="作業時間（hh:mm）",中間処理!$G:$G,中間処理!$I:$I),中間処理!$E:$E,J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142,中間処理!$B:$B,"予定",中間処理!$C:$C,"&gt;="&amp;$G$1,中間処理!$C:$C,"&lt;="&amp;$G$2,中間処理!$D:$D,IF($G$3="すべての作業","&lt;&gt;",$G$3)),0)
)
/IF($G$5="10aあたり",J$8*10,1)),"")</f>
        <v/>
      </c>
      <c r="K142" s="35" t="str">
        <f>IFERROR(IF(K$7="","",
(
SUMIFS(IF($G$4="作業時間（hh:mm）",中間処理!$G:$G,中間処理!$I:$I),中間処理!$E:$E,K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142,中間処理!$B:$B,"予定",中間処理!$C:$C,"&gt;="&amp;$G$1,中間処理!$C:$C,"&lt;="&amp;$G$2,中間処理!$D:$D,IF($G$3="すべての作業","&lt;&gt;",$G$3)),0)
)
/IF($G$5="10aあたり",K$8*10,1)),"")</f>
        <v/>
      </c>
      <c r="L142" s="35" t="str">
        <f>IFERROR(IF(L$7="","",
(
SUMIFS(IF($G$4="作業時間（hh:mm）",中間処理!$G:$G,中間処理!$I:$I),中間処理!$E:$E,L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142,中間処理!$B:$B,"予定",中間処理!$C:$C,"&gt;="&amp;$G$1,中間処理!$C:$C,"&lt;="&amp;$G$2,中間処理!$D:$D,IF($G$3="すべての作業","&lt;&gt;",$G$3)),0)
)
/IF($G$5="10aあたり",L$8*10,1)),"")</f>
        <v/>
      </c>
      <c r="M142" s="35" t="str">
        <f>IFERROR(IF(M$7="","",
(
SUMIFS(IF($G$4="作業時間（hh:mm）",中間処理!$G:$G,中間処理!$I:$I),中間処理!$E:$E,M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142,中間処理!$B:$B,"予定",中間処理!$C:$C,"&gt;="&amp;$G$1,中間処理!$C:$C,"&lt;="&amp;$G$2,中間処理!$D:$D,IF($G$3="すべての作業","&lt;&gt;",$G$3)),0)
)
/IF($G$5="10aあたり",M$8*10,1)),"")</f>
        <v/>
      </c>
      <c r="N142" s="35" t="str">
        <f>IFERROR(IF(N$7="","",
(
SUMIFS(IF($G$4="作業時間（hh:mm）",中間処理!$G:$G,中間処理!$I:$I),中間処理!$E:$E,N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142,中間処理!$B:$B,"予定",中間処理!$C:$C,"&gt;="&amp;$G$1,中間処理!$C:$C,"&lt;="&amp;$G$2,中間処理!$D:$D,IF($G$3="すべての作業","&lt;&gt;",$G$3)),0)
)
/IF($G$5="10aあたり",N$8*10,1)),"")</f>
        <v/>
      </c>
      <c r="O142" s="35" t="str">
        <f>IFERROR(IF(O$7="","",
(
SUMIFS(IF($G$4="作業時間（hh:mm）",中間処理!$G:$G,中間処理!$I:$I),中間処理!$E:$E,O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142,中間処理!$B:$B,"予定",中間処理!$C:$C,"&gt;="&amp;$G$1,中間処理!$C:$C,"&lt;="&amp;$G$2,中間処理!$D:$D,IF($G$3="すべての作業","&lt;&gt;",$G$3)),0)
)
/IF($G$5="10aあたり",O$8*10,1)),"")</f>
        <v/>
      </c>
      <c r="P142" s="35" t="str">
        <f>IFERROR(IF(P$7="","",
(
SUMIFS(IF($G$4="作業時間（hh:mm）",中間処理!$G:$G,中間処理!$I:$I),中間処理!$E:$E,P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142,中間処理!$B:$B,"予定",中間処理!$C:$C,"&gt;="&amp;$G$1,中間処理!$C:$C,"&lt;="&amp;$G$2,中間処理!$D:$D,IF($G$3="すべての作業","&lt;&gt;",$G$3)),0)
)
/IF($G$5="10aあたり",P$8*10,1)),"")</f>
        <v/>
      </c>
      <c r="Q142" s="35" t="str">
        <f>IFERROR(IF(Q$7="","",
(
SUMIFS(IF($G$4="作業時間（hh:mm）",中間処理!$G:$G,中間処理!$I:$I),中間処理!$E:$E,Q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142,中間処理!$B:$B,"予定",中間処理!$C:$C,"&gt;="&amp;$G$1,中間処理!$C:$C,"&lt;="&amp;$G$2,中間処理!$D:$D,IF($G$3="すべての作業","&lt;&gt;",$G$3)),0)
)
/IF($G$5="10aあたり",Q$8*10,1)),"")</f>
        <v/>
      </c>
      <c r="R142" s="35" t="str">
        <f>IFERROR(IF(R$7="","",
(
SUMIFS(IF($G$4="作業時間（hh:mm）",中間処理!$G:$G,中間処理!$I:$I),中間処理!$E:$E,R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142,中間処理!$B:$B,"予定",中間処理!$C:$C,"&gt;="&amp;$G$1,中間処理!$C:$C,"&lt;="&amp;$G$2,中間処理!$D:$D,IF($G$3="すべての作業","&lt;&gt;",$G$3)),0)
)
/IF($G$5="10aあたり",R$8*10,1)),"")</f>
        <v/>
      </c>
      <c r="S142" s="35" t="str">
        <f>IFERROR(IF(S$7="","",
(
SUMIFS(IF($G$4="作業時間（hh:mm）",中間処理!$G:$G,中間処理!$I:$I),中間処理!$E:$E,S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142,中間処理!$B:$B,"予定",中間処理!$C:$C,"&gt;="&amp;$G$1,中間処理!$C:$C,"&lt;="&amp;$G$2,中間処理!$D:$D,IF($G$3="すべての作業","&lt;&gt;",$G$3)),0)
)
/IF($G$5="10aあたり",S$8*10,1)),"")</f>
        <v/>
      </c>
      <c r="T142" s="35" t="str">
        <f>IFERROR(IF(T$7="","",
(
SUMIFS(IF($G$4="作業時間（hh:mm）",中間処理!$G:$G,中間処理!$I:$I),中間処理!$E:$E,T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142,中間処理!$B:$B,"予定",中間処理!$C:$C,"&gt;="&amp;$G$1,中間処理!$C:$C,"&lt;="&amp;$G$2,中間処理!$D:$D,IF($G$3="すべての作業","&lt;&gt;",$G$3)),0)
)
/IF($G$5="10aあたり",T$8*10,1)),"")</f>
        <v/>
      </c>
      <c r="U142" s="35" t="str">
        <f>IFERROR(IF(U$7="","",
(
SUMIFS(IF($G$4="作業時間（hh:mm）",中間処理!$G:$G,中間処理!$I:$I),中間処理!$E:$E,U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142,中間処理!$B:$B,"予定",中間処理!$C:$C,"&gt;="&amp;$G$1,中間処理!$C:$C,"&lt;="&amp;$G$2,中間処理!$D:$D,IF($G$3="すべての作業","&lt;&gt;",$G$3)),0)
)
/IF($G$5="10aあたり",U$8*10,1)),"")</f>
        <v/>
      </c>
      <c r="V142" s="35" t="str">
        <f>IFERROR(IF(V$7="","",
(
SUMIFS(IF($G$4="作業時間（hh:mm）",中間処理!$G:$G,中間処理!$I:$I),中間処理!$E:$E,V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142,中間処理!$B:$B,"予定",中間処理!$C:$C,"&gt;="&amp;$G$1,中間処理!$C:$C,"&lt;="&amp;$G$2,中間処理!$D:$D,IF($G$3="すべての作業","&lt;&gt;",$G$3)),0)
)
/IF($G$5="10aあたり",V$8*10,1)),"")</f>
        <v/>
      </c>
      <c r="W142" s="35" t="str">
        <f>IFERROR(IF(W$7="","",
(
SUMIFS(IF($G$4="作業時間（hh:mm）",中間処理!$G:$G,中間処理!$I:$I),中間処理!$E:$E,W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142,中間処理!$B:$B,"予定",中間処理!$C:$C,"&gt;="&amp;$G$1,中間処理!$C:$C,"&lt;="&amp;$G$2,中間処理!$D:$D,IF($G$3="すべての作業","&lt;&gt;",$G$3)),0)
)
/IF($G$5="10aあたり",W$8*10,1)),"")</f>
        <v/>
      </c>
      <c r="X142" s="35" t="str">
        <f>IFERROR(IF(X$7="","",
(
SUMIFS(IF($G$4="作業時間（hh:mm）",中間処理!$G:$G,中間処理!$I:$I),中間処理!$E:$E,X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142,中間処理!$B:$B,"予定",中間処理!$C:$C,"&gt;="&amp;$G$1,中間処理!$C:$C,"&lt;="&amp;$G$2,中間処理!$D:$D,IF($G$3="すべての作業","&lt;&gt;",$G$3)),0)
)
/IF($G$5="10aあたり",X$8*10,1)),"")</f>
        <v/>
      </c>
      <c r="Y142" s="35" t="str">
        <f>IFERROR(IF(Y$7="","",
(
SUMIFS(IF($G$4="作業時間（hh:mm）",中間処理!$G:$G,中間処理!$I:$I),中間処理!$E:$E,Y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142,中間処理!$B:$B,"予定",中間処理!$C:$C,"&gt;="&amp;$G$1,中間処理!$C:$C,"&lt;="&amp;$G$2,中間処理!$D:$D,IF($G$3="すべての作業","&lt;&gt;",$G$3)),0)
)
/IF($G$5="10aあたり",Y$8*10,1)),"")</f>
        <v/>
      </c>
      <c r="Z142" s="35" t="str">
        <f>IFERROR(IF(Z$7="","",
(
SUMIFS(IF($G$4="作業時間（hh:mm）",中間処理!$G:$G,中間処理!$I:$I),中間処理!$E:$E,Z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142,中間処理!$B:$B,"予定",中間処理!$C:$C,"&gt;="&amp;$G$1,中間処理!$C:$C,"&lt;="&amp;$G$2,中間処理!$D:$D,IF($G$3="すべての作業","&lt;&gt;",$G$3)),0)
)
/IF($G$5="10aあたり",Z$8*10,1)),"")</f>
        <v/>
      </c>
      <c r="AA142" s="35" t="str">
        <f>IFERROR(IF(AA$7="","",
(
SUMIFS(IF($G$4="作業時間（hh:mm）",中間処理!$G:$G,中間処理!$I:$I),中間処理!$E:$E,AA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142,中間処理!$B:$B,"予定",中間処理!$C:$C,"&gt;="&amp;$G$1,中間処理!$C:$C,"&lt;="&amp;$G$2,中間処理!$D:$D,IF($G$3="すべての作業","&lt;&gt;",$G$3)),0)
)
/IF($G$5="10aあたり",AA$8*10,1)),"")</f>
        <v/>
      </c>
      <c r="AB142" s="35" t="str">
        <f>IFERROR(IF(AB$7="","",
(
SUMIFS(IF($G$4="作業時間（hh:mm）",中間処理!$G:$G,中間処理!$I:$I),中間処理!$E:$E,AB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142,中間処理!$B:$B,"予定",中間処理!$C:$C,"&gt;="&amp;$G$1,中間処理!$C:$C,"&lt;="&amp;$G$2,中間処理!$D:$D,IF($G$3="すべての作業","&lt;&gt;",$G$3)),0)
)
/IF($G$5="10aあたり",AB$8*10,1)),"")</f>
        <v/>
      </c>
      <c r="AC142" s="35" t="str">
        <f>IFERROR(IF(AC$7="","",
(
SUMIFS(IF($G$4="作業時間（hh:mm）",中間処理!$G:$G,中間処理!$I:$I),中間処理!$E:$E,AC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142,中間処理!$B:$B,"予定",中間処理!$C:$C,"&gt;="&amp;$G$1,中間処理!$C:$C,"&lt;="&amp;$G$2,中間処理!$D:$D,IF($G$3="すべての作業","&lt;&gt;",$G$3)),0)
)
/IF($G$5="10aあたり",AC$8*10,1)),"")</f>
        <v/>
      </c>
      <c r="AD142" s="35" t="str">
        <f>IFERROR(IF(AD$7="","",
(
SUMIFS(IF($G$4="作業時間（hh:mm）",中間処理!$G:$G,中間処理!$I:$I),中間処理!$E:$E,AD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142,中間処理!$B:$B,"予定",中間処理!$C:$C,"&gt;="&amp;$G$1,中間処理!$C:$C,"&lt;="&amp;$G$2,中間処理!$D:$D,IF($G$3="すべての作業","&lt;&gt;",$G$3)),0)
)
/IF($G$5="10aあたり",AD$8*10,1)),"")</f>
        <v/>
      </c>
      <c r="AE142" s="35" t="str">
        <f>IFERROR(IF(AE$7="","",
(
SUMIFS(IF($G$4="作業時間（hh:mm）",中間処理!$G:$G,中間処理!$I:$I),中間処理!$E:$E,AE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142,中間処理!$B:$B,"予定",中間処理!$C:$C,"&gt;="&amp;$G$1,中間処理!$C:$C,"&lt;="&amp;$G$2,中間処理!$D:$D,IF($G$3="すべての作業","&lt;&gt;",$G$3)),0)
)
/IF($G$5="10aあたり",AE$8*10,1)),"")</f>
        <v/>
      </c>
      <c r="AF142" s="35" t="str">
        <f>IFERROR(IF(AF$7="","",
(
SUMIFS(IF($G$4="作業時間（hh:mm）",中間処理!$G:$G,中間処理!$I:$I),中間処理!$E:$E,AF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142,中間処理!$B:$B,"予定",中間処理!$C:$C,"&gt;="&amp;$G$1,中間処理!$C:$C,"&lt;="&amp;$G$2,中間処理!$D:$D,IF($G$3="すべての作業","&lt;&gt;",$G$3)),0)
)
/IF($G$5="10aあたり",AF$8*10,1)),"")</f>
        <v/>
      </c>
      <c r="AG142" s="35" t="str">
        <f>IFERROR(IF(AG$7="","",
(
SUMIFS(IF($G$4="作業時間（hh:mm）",中間処理!$G:$G,中間処理!$I:$I),中間処理!$E:$E,AG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142,中間処理!$B:$B,"予定",中間処理!$C:$C,"&gt;="&amp;$G$1,中間処理!$C:$C,"&lt;="&amp;$G$2,中間処理!$D:$D,IF($G$3="すべての作業","&lt;&gt;",$G$3)),0)
)
/IF($G$5="10aあたり",AG$8*10,1)),"")</f>
        <v/>
      </c>
      <c r="AH142" s="35" t="str">
        <f>IFERROR(IF(AH$7="","",
(
SUMIFS(IF($G$4="作業時間（hh:mm）",中間処理!$G:$G,中間処理!$I:$I),中間処理!$E:$E,AH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142,中間処理!$B:$B,"予定",中間処理!$C:$C,"&gt;="&amp;$G$1,中間処理!$C:$C,"&lt;="&amp;$G$2,中間処理!$D:$D,IF($G$3="すべての作業","&lt;&gt;",$G$3)),0)
)
/IF($G$5="10aあたり",AH$8*10,1)),"")</f>
        <v/>
      </c>
      <c r="AI142" s="35" t="str">
        <f>IFERROR(IF(AI$7="","",
(
SUMIFS(IF($G$4="作業時間（hh:mm）",中間処理!$G:$G,中間処理!$I:$I),中間処理!$E:$E,AI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142,中間処理!$B:$B,"予定",中間処理!$C:$C,"&gt;="&amp;$G$1,中間処理!$C:$C,"&lt;="&amp;$G$2,中間処理!$D:$D,IF($G$3="すべての作業","&lt;&gt;",$G$3)),0)
)
/IF($G$5="10aあたり",AI$8*10,1)),"")</f>
        <v/>
      </c>
      <c r="AJ142" s="35" t="str">
        <f>IFERROR(IF(AJ$7="","",
(
SUMIFS(IF($G$4="作業時間（hh:mm）",中間処理!$G:$G,中間処理!$I:$I),中間処理!$E:$E,AJ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142,中間処理!$B:$B,"予定",中間処理!$C:$C,"&gt;="&amp;$G$1,中間処理!$C:$C,"&lt;="&amp;$G$2,中間処理!$D:$D,IF($G$3="すべての作業","&lt;&gt;",$G$3)),0)
)
/IF($G$5="10aあたり",AJ$8*10,1)),"")</f>
        <v/>
      </c>
      <c r="AK142" s="35" t="str">
        <f>IFERROR(IF(AK$7="","",
(
SUMIFS(IF($G$4="作業時間（hh:mm）",中間処理!$G:$G,中間処理!$I:$I),中間処理!$E:$E,AK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142,中間処理!$B:$B,"予定",中間処理!$C:$C,"&gt;="&amp;$G$1,中間処理!$C:$C,"&lt;="&amp;$G$2,中間処理!$D:$D,IF($G$3="すべての作業","&lt;&gt;",$G$3)),0)
)
/IF($G$5="10aあたり",AK$8*10,1)),"")</f>
        <v/>
      </c>
      <c r="AL142" s="35" t="str">
        <f>IFERROR(IF(AL$7="","",
(
SUMIFS(IF($G$4="作業時間（hh:mm）",中間処理!$G:$G,中間処理!$I:$I),中間処理!$E:$E,AL$7,中間処理!$F:$F,$F142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142,中間処理!$B:$B,"予定",中間処理!$C:$C,"&gt;="&amp;$G$1,中間処理!$C:$C,"&lt;="&amp;$G$2,中間処理!$D:$D,IF($G$3="すべての作業","&lt;&gt;",$G$3)),0)
)
/IF($G$5="10aあたり",AL$8*10,1)),"")</f>
        <v/>
      </c>
    </row>
    <row r="143" spans="7:38">
      <c r="G143" s="13"/>
      <c r="H143" s="22" t="str">
        <f>IF(G143="","",
IF(G$4="作業時間（hh:mm）",SUM(I143:AL143),
IF(
COUNTIFS(単価情報!C:C,F143,単価情報!B:B,"作業者",単価情報!K:K,"&gt;="&amp;G$1,単価情報!J:J,"&lt;="&amp;G$2)
+COUNTIFS(単価情報!C:C,F143,単価情報!B:B,"作業者",単価情報!K:K,"",単価情報!J:J,"&lt;="&amp;G$2)=0,
"単価設定なし",SUM(I143:AL143))))</f>
        <v/>
      </c>
      <c r="I143" s="34" t="str">
        <f>IFERROR(IF(I$7="","",
(
SUMIFS(IF($G$4="作業時間（hh:mm）",中間処理!$G:$G,中間処理!$I:$I),中間処理!$E:$E,I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143,中間処理!$B:$B,"予定",中間処理!$C:$C,"&gt;="&amp;$G$1,中間処理!$C:$C,"&lt;="&amp;$G$2,中間処理!$D:$D,IF($G$3="すべての作業","&lt;&gt;",$G$3)),0)
)
/IF($G$5="10aあたり",I$8*10,1)),"")</f>
        <v/>
      </c>
      <c r="J143" s="35" t="str">
        <f>IFERROR(IF(J$7="","",
(
SUMIFS(IF($G$4="作業時間（hh:mm）",中間処理!$G:$G,中間処理!$I:$I),中間処理!$E:$E,J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143,中間処理!$B:$B,"予定",中間処理!$C:$C,"&gt;="&amp;$G$1,中間処理!$C:$C,"&lt;="&amp;$G$2,中間処理!$D:$D,IF($G$3="すべての作業","&lt;&gt;",$G$3)),0)
)
/IF($G$5="10aあたり",J$8*10,1)),"")</f>
        <v/>
      </c>
      <c r="K143" s="35" t="str">
        <f>IFERROR(IF(K$7="","",
(
SUMIFS(IF($G$4="作業時間（hh:mm）",中間処理!$G:$G,中間処理!$I:$I),中間処理!$E:$E,K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143,中間処理!$B:$B,"予定",中間処理!$C:$C,"&gt;="&amp;$G$1,中間処理!$C:$C,"&lt;="&amp;$G$2,中間処理!$D:$D,IF($G$3="すべての作業","&lt;&gt;",$G$3)),0)
)
/IF($G$5="10aあたり",K$8*10,1)),"")</f>
        <v/>
      </c>
      <c r="L143" s="35" t="str">
        <f>IFERROR(IF(L$7="","",
(
SUMIFS(IF($G$4="作業時間（hh:mm）",中間処理!$G:$G,中間処理!$I:$I),中間処理!$E:$E,L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143,中間処理!$B:$B,"予定",中間処理!$C:$C,"&gt;="&amp;$G$1,中間処理!$C:$C,"&lt;="&amp;$G$2,中間処理!$D:$D,IF($G$3="すべての作業","&lt;&gt;",$G$3)),0)
)
/IF($G$5="10aあたり",L$8*10,1)),"")</f>
        <v/>
      </c>
      <c r="M143" s="35" t="str">
        <f>IFERROR(IF(M$7="","",
(
SUMIFS(IF($G$4="作業時間（hh:mm）",中間処理!$G:$G,中間処理!$I:$I),中間処理!$E:$E,M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143,中間処理!$B:$B,"予定",中間処理!$C:$C,"&gt;="&amp;$G$1,中間処理!$C:$C,"&lt;="&amp;$G$2,中間処理!$D:$D,IF($G$3="すべての作業","&lt;&gt;",$G$3)),0)
)
/IF($G$5="10aあたり",M$8*10,1)),"")</f>
        <v/>
      </c>
      <c r="N143" s="35" t="str">
        <f>IFERROR(IF(N$7="","",
(
SUMIFS(IF($G$4="作業時間（hh:mm）",中間処理!$G:$G,中間処理!$I:$I),中間処理!$E:$E,N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143,中間処理!$B:$B,"予定",中間処理!$C:$C,"&gt;="&amp;$G$1,中間処理!$C:$C,"&lt;="&amp;$G$2,中間処理!$D:$D,IF($G$3="すべての作業","&lt;&gt;",$G$3)),0)
)
/IF($G$5="10aあたり",N$8*10,1)),"")</f>
        <v/>
      </c>
      <c r="O143" s="35" t="str">
        <f>IFERROR(IF(O$7="","",
(
SUMIFS(IF($G$4="作業時間（hh:mm）",中間処理!$G:$G,中間処理!$I:$I),中間処理!$E:$E,O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143,中間処理!$B:$B,"予定",中間処理!$C:$C,"&gt;="&amp;$G$1,中間処理!$C:$C,"&lt;="&amp;$G$2,中間処理!$D:$D,IF($G$3="すべての作業","&lt;&gt;",$G$3)),0)
)
/IF($G$5="10aあたり",O$8*10,1)),"")</f>
        <v/>
      </c>
      <c r="P143" s="35" t="str">
        <f>IFERROR(IF(P$7="","",
(
SUMIFS(IF($G$4="作業時間（hh:mm）",中間処理!$G:$G,中間処理!$I:$I),中間処理!$E:$E,P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143,中間処理!$B:$B,"予定",中間処理!$C:$C,"&gt;="&amp;$G$1,中間処理!$C:$C,"&lt;="&amp;$G$2,中間処理!$D:$D,IF($G$3="すべての作業","&lt;&gt;",$G$3)),0)
)
/IF($G$5="10aあたり",P$8*10,1)),"")</f>
        <v/>
      </c>
      <c r="Q143" s="35" t="str">
        <f>IFERROR(IF(Q$7="","",
(
SUMIFS(IF($G$4="作業時間（hh:mm）",中間処理!$G:$G,中間処理!$I:$I),中間処理!$E:$E,Q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143,中間処理!$B:$B,"予定",中間処理!$C:$C,"&gt;="&amp;$G$1,中間処理!$C:$C,"&lt;="&amp;$G$2,中間処理!$D:$D,IF($G$3="すべての作業","&lt;&gt;",$G$3)),0)
)
/IF($G$5="10aあたり",Q$8*10,1)),"")</f>
        <v/>
      </c>
      <c r="R143" s="35" t="str">
        <f>IFERROR(IF(R$7="","",
(
SUMIFS(IF($G$4="作業時間（hh:mm）",中間処理!$G:$G,中間処理!$I:$I),中間処理!$E:$E,R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143,中間処理!$B:$B,"予定",中間処理!$C:$C,"&gt;="&amp;$G$1,中間処理!$C:$C,"&lt;="&amp;$G$2,中間処理!$D:$D,IF($G$3="すべての作業","&lt;&gt;",$G$3)),0)
)
/IF($G$5="10aあたり",R$8*10,1)),"")</f>
        <v/>
      </c>
      <c r="S143" s="35" t="str">
        <f>IFERROR(IF(S$7="","",
(
SUMIFS(IF($G$4="作業時間（hh:mm）",中間処理!$G:$G,中間処理!$I:$I),中間処理!$E:$E,S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143,中間処理!$B:$B,"予定",中間処理!$C:$C,"&gt;="&amp;$G$1,中間処理!$C:$C,"&lt;="&amp;$G$2,中間処理!$D:$D,IF($G$3="すべての作業","&lt;&gt;",$G$3)),0)
)
/IF($G$5="10aあたり",S$8*10,1)),"")</f>
        <v/>
      </c>
      <c r="T143" s="35" t="str">
        <f>IFERROR(IF(T$7="","",
(
SUMIFS(IF($G$4="作業時間（hh:mm）",中間処理!$G:$G,中間処理!$I:$I),中間処理!$E:$E,T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143,中間処理!$B:$B,"予定",中間処理!$C:$C,"&gt;="&amp;$G$1,中間処理!$C:$C,"&lt;="&amp;$G$2,中間処理!$D:$D,IF($G$3="すべての作業","&lt;&gt;",$G$3)),0)
)
/IF($G$5="10aあたり",T$8*10,1)),"")</f>
        <v/>
      </c>
      <c r="U143" s="35" t="str">
        <f>IFERROR(IF(U$7="","",
(
SUMIFS(IF($G$4="作業時間（hh:mm）",中間処理!$G:$G,中間処理!$I:$I),中間処理!$E:$E,U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143,中間処理!$B:$B,"予定",中間処理!$C:$C,"&gt;="&amp;$G$1,中間処理!$C:$C,"&lt;="&amp;$G$2,中間処理!$D:$D,IF($G$3="すべての作業","&lt;&gt;",$G$3)),0)
)
/IF($G$5="10aあたり",U$8*10,1)),"")</f>
        <v/>
      </c>
      <c r="V143" s="35" t="str">
        <f>IFERROR(IF(V$7="","",
(
SUMIFS(IF($G$4="作業時間（hh:mm）",中間処理!$G:$G,中間処理!$I:$I),中間処理!$E:$E,V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143,中間処理!$B:$B,"予定",中間処理!$C:$C,"&gt;="&amp;$G$1,中間処理!$C:$C,"&lt;="&amp;$G$2,中間処理!$D:$D,IF($G$3="すべての作業","&lt;&gt;",$G$3)),0)
)
/IF($G$5="10aあたり",V$8*10,1)),"")</f>
        <v/>
      </c>
      <c r="W143" s="35" t="str">
        <f>IFERROR(IF(W$7="","",
(
SUMIFS(IF($G$4="作業時間（hh:mm）",中間処理!$G:$G,中間処理!$I:$I),中間処理!$E:$E,W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143,中間処理!$B:$B,"予定",中間処理!$C:$C,"&gt;="&amp;$G$1,中間処理!$C:$C,"&lt;="&amp;$G$2,中間処理!$D:$D,IF($G$3="すべての作業","&lt;&gt;",$G$3)),0)
)
/IF($G$5="10aあたり",W$8*10,1)),"")</f>
        <v/>
      </c>
      <c r="X143" s="35" t="str">
        <f>IFERROR(IF(X$7="","",
(
SUMIFS(IF($G$4="作業時間（hh:mm）",中間処理!$G:$G,中間処理!$I:$I),中間処理!$E:$E,X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143,中間処理!$B:$B,"予定",中間処理!$C:$C,"&gt;="&amp;$G$1,中間処理!$C:$C,"&lt;="&amp;$G$2,中間処理!$D:$D,IF($G$3="すべての作業","&lt;&gt;",$G$3)),0)
)
/IF($G$5="10aあたり",X$8*10,1)),"")</f>
        <v/>
      </c>
      <c r="Y143" s="35" t="str">
        <f>IFERROR(IF(Y$7="","",
(
SUMIFS(IF($G$4="作業時間（hh:mm）",中間処理!$G:$G,中間処理!$I:$I),中間処理!$E:$E,Y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143,中間処理!$B:$B,"予定",中間処理!$C:$C,"&gt;="&amp;$G$1,中間処理!$C:$C,"&lt;="&amp;$G$2,中間処理!$D:$D,IF($G$3="すべての作業","&lt;&gt;",$G$3)),0)
)
/IF($G$5="10aあたり",Y$8*10,1)),"")</f>
        <v/>
      </c>
      <c r="Z143" s="35" t="str">
        <f>IFERROR(IF(Z$7="","",
(
SUMIFS(IF($G$4="作業時間（hh:mm）",中間処理!$G:$G,中間処理!$I:$I),中間処理!$E:$E,Z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143,中間処理!$B:$B,"予定",中間処理!$C:$C,"&gt;="&amp;$G$1,中間処理!$C:$C,"&lt;="&amp;$G$2,中間処理!$D:$D,IF($G$3="すべての作業","&lt;&gt;",$G$3)),0)
)
/IF($G$5="10aあたり",Z$8*10,1)),"")</f>
        <v/>
      </c>
      <c r="AA143" s="35" t="str">
        <f>IFERROR(IF(AA$7="","",
(
SUMIFS(IF($G$4="作業時間（hh:mm）",中間処理!$G:$G,中間処理!$I:$I),中間処理!$E:$E,AA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143,中間処理!$B:$B,"予定",中間処理!$C:$C,"&gt;="&amp;$G$1,中間処理!$C:$C,"&lt;="&amp;$G$2,中間処理!$D:$D,IF($G$3="すべての作業","&lt;&gt;",$G$3)),0)
)
/IF($G$5="10aあたり",AA$8*10,1)),"")</f>
        <v/>
      </c>
      <c r="AB143" s="35" t="str">
        <f>IFERROR(IF(AB$7="","",
(
SUMIFS(IF($G$4="作業時間（hh:mm）",中間処理!$G:$G,中間処理!$I:$I),中間処理!$E:$E,AB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143,中間処理!$B:$B,"予定",中間処理!$C:$C,"&gt;="&amp;$G$1,中間処理!$C:$C,"&lt;="&amp;$G$2,中間処理!$D:$D,IF($G$3="すべての作業","&lt;&gt;",$G$3)),0)
)
/IF($G$5="10aあたり",AB$8*10,1)),"")</f>
        <v/>
      </c>
      <c r="AC143" s="35" t="str">
        <f>IFERROR(IF(AC$7="","",
(
SUMIFS(IF($G$4="作業時間（hh:mm）",中間処理!$G:$G,中間処理!$I:$I),中間処理!$E:$E,AC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143,中間処理!$B:$B,"予定",中間処理!$C:$C,"&gt;="&amp;$G$1,中間処理!$C:$C,"&lt;="&amp;$G$2,中間処理!$D:$D,IF($G$3="すべての作業","&lt;&gt;",$G$3)),0)
)
/IF($G$5="10aあたり",AC$8*10,1)),"")</f>
        <v/>
      </c>
      <c r="AD143" s="35" t="str">
        <f>IFERROR(IF(AD$7="","",
(
SUMIFS(IF($G$4="作業時間（hh:mm）",中間処理!$G:$G,中間処理!$I:$I),中間処理!$E:$E,AD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143,中間処理!$B:$B,"予定",中間処理!$C:$C,"&gt;="&amp;$G$1,中間処理!$C:$C,"&lt;="&amp;$G$2,中間処理!$D:$D,IF($G$3="すべての作業","&lt;&gt;",$G$3)),0)
)
/IF($G$5="10aあたり",AD$8*10,1)),"")</f>
        <v/>
      </c>
      <c r="AE143" s="35" t="str">
        <f>IFERROR(IF(AE$7="","",
(
SUMIFS(IF($G$4="作業時間（hh:mm）",中間処理!$G:$G,中間処理!$I:$I),中間処理!$E:$E,AE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143,中間処理!$B:$B,"予定",中間処理!$C:$C,"&gt;="&amp;$G$1,中間処理!$C:$C,"&lt;="&amp;$G$2,中間処理!$D:$D,IF($G$3="すべての作業","&lt;&gt;",$G$3)),0)
)
/IF($G$5="10aあたり",AE$8*10,1)),"")</f>
        <v/>
      </c>
      <c r="AF143" s="35" t="str">
        <f>IFERROR(IF(AF$7="","",
(
SUMIFS(IF($G$4="作業時間（hh:mm）",中間処理!$G:$G,中間処理!$I:$I),中間処理!$E:$E,AF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143,中間処理!$B:$B,"予定",中間処理!$C:$C,"&gt;="&amp;$G$1,中間処理!$C:$C,"&lt;="&amp;$G$2,中間処理!$D:$D,IF($G$3="すべての作業","&lt;&gt;",$G$3)),0)
)
/IF($G$5="10aあたり",AF$8*10,1)),"")</f>
        <v/>
      </c>
      <c r="AG143" s="35" t="str">
        <f>IFERROR(IF(AG$7="","",
(
SUMIFS(IF($G$4="作業時間（hh:mm）",中間処理!$G:$G,中間処理!$I:$I),中間処理!$E:$E,AG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143,中間処理!$B:$B,"予定",中間処理!$C:$C,"&gt;="&amp;$G$1,中間処理!$C:$C,"&lt;="&amp;$G$2,中間処理!$D:$D,IF($G$3="すべての作業","&lt;&gt;",$G$3)),0)
)
/IF($G$5="10aあたり",AG$8*10,1)),"")</f>
        <v/>
      </c>
      <c r="AH143" s="35" t="str">
        <f>IFERROR(IF(AH$7="","",
(
SUMIFS(IF($G$4="作業時間（hh:mm）",中間処理!$G:$G,中間処理!$I:$I),中間処理!$E:$E,AH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143,中間処理!$B:$B,"予定",中間処理!$C:$C,"&gt;="&amp;$G$1,中間処理!$C:$C,"&lt;="&amp;$G$2,中間処理!$D:$D,IF($G$3="すべての作業","&lt;&gt;",$G$3)),0)
)
/IF($G$5="10aあたり",AH$8*10,1)),"")</f>
        <v/>
      </c>
      <c r="AI143" s="35" t="str">
        <f>IFERROR(IF(AI$7="","",
(
SUMIFS(IF($G$4="作業時間（hh:mm）",中間処理!$G:$G,中間処理!$I:$I),中間処理!$E:$E,AI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143,中間処理!$B:$B,"予定",中間処理!$C:$C,"&gt;="&amp;$G$1,中間処理!$C:$C,"&lt;="&amp;$G$2,中間処理!$D:$D,IF($G$3="すべての作業","&lt;&gt;",$G$3)),0)
)
/IF($G$5="10aあたり",AI$8*10,1)),"")</f>
        <v/>
      </c>
      <c r="AJ143" s="35" t="str">
        <f>IFERROR(IF(AJ$7="","",
(
SUMIFS(IF($G$4="作業時間（hh:mm）",中間処理!$G:$G,中間処理!$I:$I),中間処理!$E:$E,AJ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143,中間処理!$B:$B,"予定",中間処理!$C:$C,"&gt;="&amp;$G$1,中間処理!$C:$C,"&lt;="&amp;$G$2,中間処理!$D:$D,IF($G$3="すべての作業","&lt;&gt;",$G$3)),0)
)
/IF($G$5="10aあたり",AJ$8*10,1)),"")</f>
        <v/>
      </c>
      <c r="AK143" s="35" t="str">
        <f>IFERROR(IF(AK$7="","",
(
SUMIFS(IF($G$4="作業時間（hh:mm）",中間処理!$G:$G,中間処理!$I:$I),中間処理!$E:$E,AK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143,中間処理!$B:$B,"予定",中間処理!$C:$C,"&gt;="&amp;$G$1,中間処理!$C:$C,"&lt;="&amp;$G$2,中間処理!$D:$D,IF($G$3="すべての作業","&lt;&gt;",$G$3)),0)
)
/IF($G$5="10aあたり",AK$8*10,1)),"")</f>
        <v/>
      </c>
      <c r="AL143" s="35" t="str">
        <f>IFERROR(IF(AL$7="","",
(
SUMIFS(IF($G$4="作業時間（hh:mm）",中間処理!$G:$G,中間処理!$I:$I),中間処理!$E:$E,AL$7,中間処理!$F:$F,$F143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143,中間処理!$B:$B,"予定",中間処理!$C:$C,"&gt;="&amp;$G$1,中間処理!$C:$C,"&lt;="&amp;$G$2,中間処理!$D:$D,IF($G$3="すべての作業","&lt;&gt;",$G$3)),0)
)
/IF($G$5="10aあたり",AL$8*10,1)),"")</f>
        <v/>
      </c>
    </row>
    <row r="144" spans="7:38">
      <c r="G144" s="13"/>
      <c r="H144" s="22" t="str">
        <f>IF(G144="","",
IF(G$4="作業時間（hh:mm）",SUM(I144:AL144),
IF(
COUNTIFS(単価情報!C:C,F144,単価情報!B:B,"作業者",単価情報!K:K,"&gt;="&amp;G$1,単価情報!J:J,"&lt;="&amp;G$2)
+COUNTIFS(単価情報!C:C,F144,単価情報!B:B,"作業者",単価情報!K:K,"",単価情報!J:J,"&lt;="&amp;G$2)=0,
"単価設定なし",SUM(I144:AL144))))</f>
        <v/>
      </c>
      <c r="I144" s="34" t="str">
        <f>IFERROR(IF(I$7="","",
(
SUMIFS(IF($G$4="作業時間（hh:mm）",中間処理!$G:$G,中間処理!$I:$I),中間処理!$E:$E,I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144,中間処理!$B:$B,"予定",中間処理!$C:$C,"&gt;="&amp;$G$1,中間処理!$C:$C,"&lt;="&amp;$G$2,中間処理!$D:$D,IF($G$3="すべての作業","&lt;&gt;",$G$3)),0)
)
/IF($G$5="10aあたり",I$8*10,1)),"")</f>
        <v/>
      </c>
      <c r="J144" s="35" t="str">
        <f>IFERROR(IF(J$7="","",
(
SUMIFS(IF($G$4="作業時間（hh:mm）",中間処理!$G:$G,中間処理!$I:$I),中間処理!$E:$E,J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144,中間処理!$B:$B,"予定",中間処理!$C:$C,"&gt;="&amp;$G$1,中間処理!$C:$C,"&lt;="&amp;$G$2,中間処理!$D:$D,IF($G$3="すべての作業","&lt;&gt;",$G$3)),0)
)
/IF($G$5="10aあたり",J$8*10,1)),"")</f>
        <v/>
      </c>
      <c r="K144" s="35" t="str">
        <f>IFERROR(IF(K$7="","",
(
SUMIFS(IF($G$4="作業時間（hh:mm）",中間処理!$G:$G,中間処理!$I:$I),中間処理!$E:$E,K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144,中間処理!$B:$B,"予定",中間処理!$C:$C,"&gt;="&amp;$G$1,中間処理!$C:$C,"&lt;="&amp;$G$2,中間処理!$D:$D,IF($G$3="すべての作業","&lt;&gt;",$G$3)),0)
)
/IF($G$5="10aあたり",K$8*10,1)),"")</f>
        <v/>
      </c>
      <c r="L144" s="35" t="str">
        <f>IFERROR(IF(L$7="","",
(
SUMIFS(IF($G$4="作業時間（hh:mm）",中間処理!$G:$G,中間処理!$I:$I),中間処理!$E:$E,L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144,中間処理!$B:$B,"予定",中間処理!$C:$C,"&gt;="&amp;$G$1,中間処理!$C:$C,"&lt;="&amp;$G$2,中間処理!$D:$D,IF($G$3="すべての作業","&lt;&gt;",$G$3)),0)
)
/IF($G$5="10aあたり",L$8*10,1)),"")</f>
        <v/>
      </c>
      <c r="M144" s="35" t="str">
        <f>IFERROR(IF(M$7="","",
(
SUMIFS(IF($G$4="作業時間（hh:mm）",中間処理!$G:$G,中間処理!$I:$I),中間処理!$E:$E,M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144,中間処理!$B:$B,"予定",中間処理!$C:$C,"&gt;="&amp;$G$1,中間処理!$C:$C,"&lt;="&amp;$G$2,中間処理!$D:$D,IF($G$3="すべての作業","&lt;&gt;",$G$3)),0)
)
/IF($G$5="10aあたり",M$8*10,1)),"")</f>
        <v/>
      </c>
      <c r="N144" s="35" t="str">
        <f>IFERROR(IF(N$7="","",
(
SUMIFS(IF($G$4="作業時間（hh:mm）",中間処理!$G:$G,中間処理!$I:$I),中間処理!$E:$E,N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144,中間処理!$B:$B,"予定",中間処理!$C:$C,"&gt;="&amp;$G$1,中間処理!$C:$C,"&lt;="&amp;$G$2,中間処理!$D:$D,IF($G$3="すべての作業","&lt;&gt;",$G$3)),0)
)
/IF($G$5="10aあたり",N$8*10,1)),"")</f>
        <v/>
      </c>
      <c r="O144" s="35" t="str">
        <f>IFERROR(IF(O$7="","",
(
SUMIFS(IF($G$4="作業時間（hh:mm）",中間処理!$G:$G,中間処理!$I:$I),中間処理!$E:$E,O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144,中間処理!$B:$B,"予定",中間処理!$C:$C,"&gt;="&amp;$G$1,中間処理!$C:$C,"&lt;="&amp;$G$2,中間処理!$D:$D,IF($G$3="すべての作業","&lt;&gt;",$G$3)),0)
)
/IF($G$5="10aあたり",O$8*10,1)),"")</f>
        <v/>
      </c>
      <c r="P144" s="35" t="str">
        <f>IFERROR(IF(P$7="","",
(
SUMIFS(IF($G$4="作業時間（hh:mm）",中間処理!$G:$G,中間処理!$I:$I),中間処理!$E:$E,P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144,中間処理!$B:$B,"予定",中間処理!$C:$C,"&gt;="&amp;$G$1,中間処理!$C:$C,"&lt;="&amp;$G$2,中間処理!$D:$D,IF($G$3="すべての作業","&lt;&gt;",$G$3)),0)
)
/IF($G$5="10aあたり",P$8*10,1)),"")</f>
        <v/>
      </c>
      <c r="Q144" s="35" t="str">
        <f>IFERROR(IF(Q$7="","",
(
SUMIFS(IF($G$4="作業時間（hh:mm）",中間処理!$G:$G,中間処理!$I:$I),中間処理!$E:$E,Q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144,中間処理!$B:$B,"予定",中間処理!$C:$C,"&gt;="&amp;$G$1,中間処理!$C:$C,"&lt;="&amp;$G$2,中間処理!$D:$D,IF($G$3="すべての作業","&lt;&gt;",$G$3)),0)
)
/IF($G$5="10aあたり",Q$8*10,1)),"")</f>
        <v/>
      </c>
      <c r="R144" s="35" t="str">
        <f>IFERROR(IF(R$7="","",
(
SUMIFS(IF($G$4="作業時間（hh:mm）",中間処理!$G:$G,中間処理!$I:$I),中間処理!$E:$E,R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144,中間処理!$B:$B,"予定",中間処理!$C:$C,"&gt;="&amp;$G$1,中間処理!$C:$C,"&lt;="&amp;$G$2,中間処理!$D:$D,IF($G$3="すべての作業","&lt;&gt;",$G$3)),0)
)
/IF($G$5="10aあたり",R$8*10,1)),"")</f>
        <v/>
      </c>
      <c r="S144" s="35" t="str">
        <f>IFERROR(IF(S$7="","",
(
SUMIFS(IF($G$4="作業時間（hh:mm）",中間処理!$G:$G,中間処理!$I:$I),中間処理!$E:$E,S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144,中間処理!$B:$B,"予定",中間処理!$C:$C,"&gt;="&amp;$G$1,中間処理!$C:$C,"&lt;="&amp;$G$2,中間処理!$D:$D,IF($G$3="すべての作業","&lt;&gt;",$G$3)),0)
)
/IF($G$5="10aあたり",S$8*10,1)),"")</f>
        <v/>
      </c>
      <c r="T144" s="35" t="str">
        <f>IFERROR(IF(T$7="","",
(
SUMIFS(IF($G$4="作業時間（hh:mm）",中間処理!$G:$G,中間処理!$I:$I),中間処理!$E:$E,T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144,中間処理!$B:$B,"予定",中間処理!$C:$C,"&gt;="&amp;$G$1,中間処理!$C:$C,"&lt;="&amp;$G$2,中間処理!$D:$D,IF($G$3="すべての作業","&lt;&gt;",$G$3)),0)
)
/IF($G$5="10aあたり",T$8*10,1)),"")</f>
        <v/>
      </c>
      <c r="U144" s="35" t="str">
        <f>IFERROR(IF(U$7="","",
(
SUMIFS(IF($G$4="作業時間（hh:mm）",中間処理!$G:$G,中間処理!$I:$I),中間処理!$E:$E,U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144,中間処理!$B:$B,"予定",中間処理!$C:$C,"&gt;="&amp;$G$1,中間処理!$C:$C,"&lt;="&amp;$G$2,中間処理!$D:$D,IF($G$3="すべての作業","&lt;&gt;",$G$3)),0)
)
/IF($G$5="10aあたり",U$8*10,1)),"")</f>
        <v/>
      </c>
      <c r="V144" s="35" t="str">
        <f>IFERROR(IF(V$7="","",
(
SUMIFS(IF($G$4="作業時間（hh:mm）",中間処理!$G:$G,中間処理!$I:$I),中間処理!$E:$E,V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144,中間処理!$B:$B,"予定",中間処理!$C:$C,"&gt;="&amp;$G$1,中間処理!$C:$C,"&lt;="&amp;$G$2,中間処理!$D:$D,IF($G$3="すべての作業","&lt;&gt;",$G$3)),0)
)
/IF($G$5="10aあたり",V$8*10,1)),"")</f>
        <v/>
      </c>
      <c r="W144" s="35" t="str">
        <f>IFERROR(IF(W$7="","",
(
SUMIFS(IF($G$4="作業時間（hh:mm）",中間処理!$G:$G,中間処理!$I:$I),中間処理!$E:$E,W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144,中間処理!$B:$B,"予定",中間処理!$C:$C,"&gt;="&amp;$G$1,中間処理!$C:$C,"&lt;="&amp;$G$2,中間処理!$D:$D,IF($G$3="すべての作業","&lt;&gt;",$G$3)),0)
)
/IF($G$5="10aあたり",W$8*10,1)),"")</f>
        <v/>
      </c>
      <c r="X144" s="35" t="str">
        <f>IFERROR(IF(X$7="","",
(
SUMIFS(IF($G$4="作業時間（hh:mm）",中間処理!$G:$G,中間処理!$I:$I),中間処理!$E:$E,X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144,中間処理!$B:$B,"予定",中間処理!$C:$C,"&gt;="&amp;$G$1,中間処理!$C:$C,"&lt;="&amp;$G$2,中間処理!$D:$D,IF($G$3="すべての作業","&lt;&gt;",$G$3)),0)
)
/IF($G$5="10aあたり",X$8*10,1)),"")</f>
        <v/>
      </c>
      <c r="Y144" s="35" t="str">
        <f>IFERROR(IF(Y$7="","",
(
SUMIFS(IF($G$4="作業時間（hh:mm）",中間処理!$G:$G,中間処理!$I:$I),中間処理!$E:$E,Y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144,中間処理!$B:$B,"予定",中間処理!$C:$C,"&gt;="&amp;$G$1,中間処理!$C:$C,"&lt;="&amp;$G$2,中間処理!$D:$D,IF($G$3="すべての作業","&lt;&gt;",$G$3)),0)
)
/IF($G$5="10aあたり",Y$8*10,1)),"")</f>
        <v/>
      </c>
      <c r="Z144" s="35" t="str">
        <f>IFERROR(IF(Z$7="","",
(
SUMIFS(IF($G$4="作業時間（hh:mm）",中間処理!$G:$G,中間処理!$I:$I),中間処理!$E:$E,Z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144,中間処理!$B:$B,"予定",中間処理!$C:$C,"&gt;="&amp;$G$1,中間処理!$C:$C,"&lt;="&amp;$G$2,中間処理!$D:$D,IF($G$3="すべての作業","&lt;&gt;",$G$3)),0)
)
/IF($G$5="10aあたり",Z$8*10,1)),"")</f>
        <v/>
      </c>
      <c r="AA144" s="35" t="str">
        <f>IFERROR(IF(AA$7="","",
(
SUMIFS(IF($G$4="作業時間（hh:mm）",中間処理!$G:$G,中間処理!$I:$I),中間処理!$E:$E,AA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144,中間処理!$B:$B,"予定",中間処理!$C:$C,"&gt;="&amp;$G$1,中間処理!$C:$C,"&lt;="&amp;$G$2,中間処理!$D:$D,IF($G$3="すべての作業","&lt;&gt;",$G$3)),0)
)
/IF($G$5="10aあたり",AA$8*10,1)),"")</f>
        <v/>
      </c>
      <c r="AB144" s="35" t="str">
        <f>IFERROR(IF(AB$7="","",
(
SUMIFS(IF($G$4="作業時間（hh:mm）",中間処理!$G:$G,中間処理!$I:$I),中間処理!$E:$E,AB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144,中間処理!$B:$B,"予定",中間処理!$C:$C,"&gt;="&amp;$G$1,中間処理!$C:$C,"&lt;="&amp;$G$2,中間処理!$D:$D,IF($G$3="すべての作業","&lt;&gt;",$G$3)),0)
)
/IF($G$5="10aあたり",AB$8*10,1)),"")</f>
        <v/>
      </c>
      <c r="AC144" s="35" t="str">
        <f>IFERROR(IF(AC$7="","",
(
SUMIFS(IF($G$4="作業時間（hh:mm）",中間処理!$G:$G,中間処理!$I:$I),中間処理!$E:$E,AC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144,中間処理!$B:$B,"予定",中間処理!$C:$C,"&gt;="&amp;$G$1,中間処理!$C:$C,"&lt;="&amp;$G$2,中間処理!$D:$D,IF($G$3="すべての作業","&lt;&gt;",$G$3)),0)
)
/IF($G$5="10aあたり",AC$8*10,1)),"")</f>
        <v/>
      </c>
      <c r="AD144" s="35" t="str">
        <f>IFERROR(IF(AD$7="","",
(
SUMIFS(IF($G$4="作業時間（hh:mm）",中間処理!$G:$G,中間処理!$I:$I),中間処理!$E:$E,AD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144,中間処理!$B:$B,"予定",中間処理!$C:$C,"&gt;="&amp;$G$1,中間処理!$C:$C,"&lt;="&amp;$G$2,中間処理!$D:$D,IF($G$3="すべての作業","&lt;&gt;",$G$3)),0)
)
/IF($G$5="10aあたり",AD$8*10,1)),"")</f>
        <v/>
      </c>
      <c r="AE144" s="35" t="str">
        <f>IFERROR(IF(AE$7="","",
(
SUMIFS(IF($G$4="作業時間（hh:mm）",中間処理!$G:$G,中間処理!$I:$I),中間処理!$E:$E,AE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144,中間処理!$B:$B,"予定",中間処理!$C:$C,"&gt;="&amp;$G$1,中間処理!$C:$C,"&lt;="&amp;$G$2,中間処理!$D:$D,IF($G$3="すべての作業","&lt;&gt;",$G$3)),0)
)
/IF($G$5="10aあたり",AE$8*10,1)),"")</f>
        <v/>
      </c>
      <c r="AF144" s="35" t="str">
        <f>IFERROR(IF(AF$7="","",
(
SUMIFS(IF($G$4="作業時間（hh:mm）",中間処理!$G:$G,中間処理!$I:$I),中間処理!$E:$E,AF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144,中間処理!$B:$B,"予定",中間処理!$C:$C,"&gt;="&amp;$G$1,中間処理!$C:$C,"&lt;="&amp;$G$2,中間処理!$D:$D,IF($G$3="すべての作業","&lt;&gt;",$G$3)),0)
)
/IF($G$5="10aあたり",AF$8*10,1)),"")</f>
        <v/>
      </c>
      <c r="AG144" s="35" t="str">
        <f>IFERROR(IF(AG$7="","",
(
SUMIFS(IF($G$4="作業時間（hh:mm）",中間処理!$G:$G,中間処理!$I:$I),中間処理!$E:$E,AG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144,中間処理!$B:$B,"予定",中間処理!$C:$C,"&gt;="&amp;$G$1,中間処理!$C:$C,"&lt;="&amp;$G$2,中間処理!$D:$D,IF($G$3="すべての作業","&lt;&gt;",$G$3)),0)
)
/IF($G$5="10aあたり",AG$8*10,1)),"")</f>
        <v/>
      </c>
      <c r="AH144" s="35" t="str">
        <f>IFERROR(IF(AH$7="","",
(
SUMIFS(IF($G$4="作業時間（hh:mm）",中間処理!$G:$G,中間処理!$I:$I),中間処理!$E:$E,AH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144,中間処理!$B:$B,"予定",中間処理!$C:$C,"&gt;="&amp;$G$1,中間処理!$C:$C,"&lt;="&amp;$G$2,中間処理!$D:$D,IF($G$3="すべての作業","&lt;&gt;",$G$3)),0)
)
/IF($G$5="10aあたり",AH$8*10,1)),"")</f>
        <v/>
      </c>
      <c r="AI144" s="35" t="str">
        <f>IFERROR(IF(AI$7="","",
(
SUMIFS(IF($G$4="作業時間（hh:mm）",中間処理!$G:$G,中間処理!$I:$I),中間処理!$E:$E,AI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144,中間処理!$B:$B,"予定",中間処理!$C:$C,"&gt;="&amp;$G$1,中間処理!$C:$C,"&lt;="&amp;$G$2,中間処理!$D:$D,IF($G$3="すべての作業","&lt;&gt;",$G$3)),0)
)
/IF($G$5="10aあたり",AI$8*10,1)),"")</f>
        <v/>
      </c>
      <c r="AJ144" s="35" t="str">
        <f>IFERROR(IF(AJ$7="","",
(
SUMIFS(IF($G$4="作業時間（hh:mm）",中間処理!$G:$G,中間処理!$I:$I),中間処理!$E:$E,AJ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144,中間処理!$B:$B,"予定",中間処理!$C:$C,"&gt;="&amp;$G$1,中間処理!$C:$C,"&lt;="&amp;$G$2,中間処理!$D:$D,IF($G$3="すべての作業","&lt;&gt;",$G$3)),0)
)
/IF($G$5="10aあたり",AJ$8*10,1)),"")</f>
        <v/>
      </c>
      <c r="AK144" s="35" t="str">
        <f>IFERROR(IF(AK$7="","",
(
SUMIFS(IF($G$4="作業時間（hh:mm）",中間処理!$G:$G,中間処理!$I:$I),中間処理!$E:$E,AK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144,中間処理!$B:$B,"予定",中間処理!$C:$C,"&gt;="&amp;$G$1,中間処理!$C:$C,"&lt;="&amp;$G$2,中間処理!$D:$D,IF($G$3="すべての作業","&lt;&gt;",$G$3)),0)
)
/IF($G$5="10aあたり",AK$8*10,1)),"")</f>
        <v/>
      </c>
      <c r="AL144" s="35" t="str">
        <f>IFERROR(IF(AL$7="","",
(
SUMIFS(IF($G$4="作業時間（hh:mm）",中間処理!$G:$G,中間処理!$I:$I),中間処理!$E:$E,AL$7,中間処理!$F:$F,$F144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144,中間処理!$B:$B,"予定",中間処理!$C:$C,"&gt;="&amp;$G$1,中間処理!$C:$C,"&lt;="&amp;$G$2,中間処理!$D:$D,IF($G$3="すべての作業","&lt;&gt;",$G$3)),0)
)
/IF($G$5="10aあたり",AL$8*10,1)),"")</f>
        <v/>
      </c>
    </row>
    <row r="145" spans="7:38">
      <c r="G145" s="13"/>
      <c r="H145" s="22" t="str">
        <f>IF(G145="","",
IF(G$4="作業時間（hh:mm）",SUM(I145:AL145),
IF(
COUNTIFS(単価情報!C:C,F145,単価情報!B:B,"作業者",単価情報!K:K,"&gt;="&amp;G$1,単価情報!J:J,"&lt;="&amp;G$2)
+COUNTIFS(単価情報!C:C,F145,単価情報!B:B,"作業者",単価情報!K:K,"",単価情報!J:J,"&lt;="&amp;G$2)=0,
"単価設定なし",SUM(I145:AL145))))</f>
        <v/>
      </c>
      <c r="I145" s="34" t="str">
        <f>IFERROR(IF(I$7="","",
(
SUMIFS(IF($G$4="作業時間（hh:mm）",中間処理!$G:$G,中間処理!$I:$I),中間処理!$E:$E,I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145,中間処理!$B:$B,"予定",中間処理!$C:$C,"&gt;="&amp;$G$1,中間処理!$C:$C,"&lt;="&amp;$G$2,中間処理!$D:$D,IF($G$3="すべての作業","&lt;&gt;",$G$3)),0)
)
/IF($G$5="10aあたり",I$8*10,1)),"")</f>
        <v/>
      </c>
      <c r="J145" s="35" t="str">
        <f>IFERROR(IF(J$7="","",
(
SUMIFS(IF($G$4="作業時間（hh:mm）",中間処理!$G:$G,中間処理!$I:$I),中間処理!$E:$E,J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145,中間処理!$B:$B,"予定",中間処理!$C:$C,"&gt;="&amp;$G$1,中間処理!$C:$C,"&lt;="&amp;$G$2,中間処理!$D:$D,IF($G$3="すべての作業","&lt;&gt;",$G$3)),0)
)
/IF($G$5="10aあたり",J$8*10,1)),"")</f>
        <v/>
      </c>
      <c r="K145" s="35" t="str">
        <f>IFERROR(IF(K$7="","",
(
SUMIFS(IF($G$4="作業時間（hh:mm）",中間処理!$G:$G,中間処理!$I:$I),中間処理!$E:$E,K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145,中間処理!$B:$B,"予定",中間処理!$C:$C,"&gt;="&amp;$G$1,中間処理!$C:$C,"&lt;="&amp;$G$2,中間処理!$D:$D,IF($G$3="すべての作業","&lt;&gt;",$G$3)),0)
)
/IF($G$5="10aあたり",K$8*10,1)),"")</f>
        <v/>
      </c>
      <c r="L145" s="35" t="str">
        <f>IFERROR(IF(L$7="","",
(
SUMIFS(IF($G$4="作業時間（hh:mm）",中間処理!$G:$G,中間処理!$I:$I),中間処理!$E:$E,L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145,中間処理!$B:$B,"予定",中間処理!$C:$C,"&gt;="&amp;$G$1,中間処理!$C:$C,"&lt;="&amp;$G$2,中間処理!$D:$D,IF($G$3="すべての作業","&lt;&gt;",$G$3)),0)
)
/IF($G$5="10aあたり",L$8*10,1)),"")</f>
        <v/>
      </c>
      <c r="M145" s="35" t="str">
        <f>IFERROR(IF(M$7="","",
(
SUMIFS(IF($G$4="作業時間（hh:mm）",中間処理!$G:$G,中間処理!$I:$I),中間処理!$E:$E,M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145,中間処理!$B:$B,"予定",中間処理!$C:$C,"&gt;="&amp;$G$1,中間処理!$C:$C,"&lt;="&amp;$G$2,中間処理!$D:$D,IF($G$3="すべての作業","&lt;&gt;",$G$3)),0)
)
/IF($G$5="10aあたり",M$8*10,1)),"")</f>
        <v/>
      </c>
      <c r="N145" s="35" t="str">
        <f>IFERROR(IF(N$7="","",
(
SUMIFS(IF($G$4="作業時間（hh:mm）",中間処理!$G:$G,中間処理!$I:$I),中間処理!$E:$E,N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145,中間処理!$B:$B,"予定",中間処理!$C:$C,"&gt;="&amp;$G$1,中間処理!$C:$C,"&lt;="&amp;$G$2,中間処理!$D:$D,IF($G$3="すべての作業","&lt;&gt;",$G$3)),0)
)
/IF($G$5="10aあたり",N$8*10,1)),"")</f>
        <v/>
      </c>
      <c r="O145" s="35" t="str">
        <f>IFERROR(IF(O$7="","",
(
SUMIFS(IF($G$4="作業時間（hh:mm）",中間処理!$G:$G,中間処理!$I:$I),中間処理!$E:$E,O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145,中間処理!$B:$B,"予定",中間処理!$C:$C,"&gt;="&amp;$G$1,中間処理!$C:$C,"&lt;="&amp;$G$2,中間処理!$D:$D,IF($G$3="すべての作業","&lt;&gt;",$G$3)),0)
)
/IF($G$5="10aあたり",O$8*10,1)),"")</f>
        <v/>
      </c>
      <c r="P145" s="35" t="str">
        <f>IFERROR(IF(P$7="","",
(
SUMIFS(IF($G$4="作業時間（hh:mm）",中間処理!$G:$G,中間処理!$I:$I),中間処理!$E:$E,P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145,中間処理!$B:$B,"予定",中間処理!$C:$C,"&gt;="&amp;$G$1,中間処理!$C:$C,"&lt;="&amp;$G$2,中間処理!$D:$D,IF($G$3="すべての作業","&lt;&gt;",$G$3)),0)
)
/IF($G$5="10aあたり",P$8*10,1)),"")</f>
        <v/>
      </c>
      <c r="Q145" s="35" t="str">
        <f>IFERROR(IF(Q$7="","",
(
SUMIFS(IF($G$4="作業時間（hh:mm）",中間処理!$G:$G,中間処理!$I:$I),中間処理!$E:$E,Q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145,中間処理!$B:$B,"予定",中間処理!$C:$C,"&gt;="&amp;$G$1,中間処理!$C:$C,"&lt;="&amp;$G$2,中間処理!$D:$D,IF($G$3="すべての作業","&lt;&gt;",$G$3)),0)
)
/IF($G$5="10aあたり",Q$8*10,1)),"")</f>
        <v/>
      </c>
      <c r="R145" s="35" t="str">
        <f>IFERROR(IF(R$7="","",
(
SUMIFS(IF($G$4="作業時間（hh:mm）",中間処理!$G:$G,中間処理!$I:$I),中間処理!$E:$E,R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145,中間処理!$B:$B,"予定",中間処理!$C:$C,"&gt;="&amp;$G$1,中間処理!$C:$C,"&lt;="&amp;$G$2,中間処理!$D:$D,IF($G$3="すべての作業","&lt;&gt;",$G$3)),0)
)
/IF($G$5="10aあたり",R$8*10,1)),"")</f>
        <v/>
      </c>
      <c r="S145" s="35" t="str">
        <f>IFERROR(IF(S$7="","",
(
SUMIFS(IF($G$4="作業時間（hh:mm）",中間処理!$G:$G,中間処理!$I:$I),中間処理!$E:$E,S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145,中間処理!$B:$B,"予定",中間処理!$C:$C,"&gt;="&amp;$G$1,中間処理!$C:$C,"&lt;="&amp;$G$2,中間処理!$D:$D,IF($G$3="すべての作業","&lt;&gt;",$G$3)),0)
)
/IF($G$5="10aあたり",S$8*10,1)),"")</f>
        <v/>
      </c>
      <c r="T145" s="35" t="str">
        <f>IFERROR(IF(T$7="","",
(
SUMIFS(IF($G$4="作業時間（hh:mm）",中間処理!$G:$G,中間処理!$I:$I),中間処理!$E:$E,T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145,中間処理!$B:$B,"予定",中間処理!$C:$C,"&gt;="&amp;$G$1,中間処理!$C:$C,"&lt;="&amp;$G$2,中間処理!$D:$D,IF($G$3="すべての作業","&lt;&gt;",$G$3)),0)
)
/IF($G$5="10aあたり",T$8*10,1)),"")</f>
        <v/>
      </c>
      <c r="U145" s="35" t="str">
        <f>IFERROR(IF(U$7="","",
(
SUMIFS(IF($G$4="作業時間（hh:mm）",中間処理!$G:$G,中間処理!$I:$I),中間処理!$E:$E,U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145,中間処理!$B:$B,"予定",中間処理!$C:$C,"&gt;="&amp;$G$1,中間処理!$C:$C,"&lt;="&amp;$G$2,中間処理!$D:$D,IF($G$3="すべての作業","&lt;&gt;",$G$3)),0)
)
/IF($G$5="10aあたり",U$8*10,1)),"")</f>
        <v/>
      </c>
      <c r="V145" s="35" t="str">
        <f>IFERROR(IF(V$7="","",
(
SUMIFS(IF($G$4="作業時間（hh:mm）",中間処理!$G:$G,中間処理!$I:$I),中間処理!$E:$E,V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145,中間処理!$B:$B,"予定",中間処理!$C:$C,"&gt;="&amp;$G$1,中間処理!$C:$C,"&lt;="&amp;$G$2,中間処理!$D:$D,IF($G$3="すべての作業","&lt;&gt;",$G$3)),0)
)
/IF($G$5="10aあたり",V$8*10,1)),"")</f>
        <v/>
      </c>
      <c r="W145" s="35" t="str">
        <f>IFERROR(IF(W$7="","",
(
SUMIFS(IF($G$4="作業時間（hh:mm）",中間処理!$G:$G,中間処理!$I:$I),中間処理!$E:$E,W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145,中間処理!$B:$B,"予定",中間処理!$C:$C,"&gt;="&amp;$G$1,中間処理!$C:$C,"&lt;="&amp;$G$2,中間処理!$D:$D,IF($G$3="すべての作業","&lt;&gt;",$G$3)),0)
)
/IF($G$5="10aあたり",W$8*10,1)),"")</f>
        <v/>
      </c>
      <c r="X145" s="35" t="str">
        <f>IFERROR(IF(X$7="","",
(
SUMIFS(IF($G$4="作業時間（hh:mm）",中間処理!$G:$G,中間処理!$I:$I),中間処理!$E:$E,X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145,中間処理!$B:$B,"予定",中間処理!$C:$C,"&gt;="&amp;$G$1,中間処理!$C:$C,"&lt;="&amp;$G$2,中間処理!$D:$D,IF($G$3="すべての作業","&lt;&gt;",$G$3)),0)
)
/IF($G$5="10aあたり",X$8*10,1)),"")</f>
        <v/>
      </c>
      <c r="Y145" s="35" t="str">
        <f>IFERROR(IF(Y$7="","",
(
SUMIFS(IF($G$4="作業時間（hh:mm）",中間処理!$G:$G,中間処理!$I:$I),中間処理!$E:$E,Y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145,中間処理!$B:$B,"予定",中間処理!$C:$C,"&gt;="&amp;$G$1,中間処理!$C:$C,"&lt;="&amp;$G$2,中間処理!$D:$D,IF($G$3="すべての作業","&lt;&gt;",$G$3)),0)
)
/IF($G$5="10aあたり",Y$8*10,1)),"")</f>
        <v/>
      </c>
      <c r="Z145" s="35" t="str">
        <f>IFERROR(IF(Z$7="","",
(
SUMIFS(IF($G$4="作業時間（hh:mm）",中間処理!$G:$G,中間処理!$I:$I),中間処理!$E:$E,Z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145,中間処理!$B:$B,"予定",中間処理!$C:$C,"&gt;="&amp;$G$1,中間処理!$C:$C,"&lt;="&amp;$G$2,中間処理!$D:$D,IF($G$3="すべての作業","&lt;&gt;",$G$3)),0)
)
/IF($G$5="10aあたり",Z$8*10,1)),"")</f>
        <v/>
      </c>
      <c r="AA145" s="35" t="str">
        <f>IFERROR(IF(AA$7="","",
(
SUMIFS(IF($G$4="作業時間（hh:mm）",中間処理!$G:$G,中間処理!$I:$I),中間処理!$E:$E,AA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145,中間処理!$B:$B,"予定",中間処理!$C:$C,"&gt;="&amp;$G$1,中間処理!$C:$C,"&lt;="&amp;$G$2,中間処理!$D:$D,IF($G$3="すべての作業","&lt;&gt;",$G$3)),0)
)
/IF($G$5="10aあたり",AA$8*10,1)),"")</f>
        <v/>
      </c>
      <c r="AB145" s="35" t="str">
        <f>IFERROR(IF(AB$7="","",
(
SUMIFS(IF($G$4="作業時間（hh:mm）",中間処理!$G:$G,中間処理!$I:$I),中間処理!$E:$E,AB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145,中間処理!$B:$B,"予定",中間処理!$C:$C,"&gt;="&amp;$G$1,中間処理!$C:$C,"&lt;="&amp;$G$2,中間処理!$D:$D,IF($G$3="すべての作業","&lt;&gt;",$G$3)),0)
)
/IF($G$5="10aあたり",AB$8*10,1)),"")</f>
        <v/>
      </c>
      <c r="AC145" s="35" t="str">
        <f>IFERROR(IF(AC$7="","",
(
SUMIFS(IF($G$4="作業時間（hh:mm）",中間処理!$G:$G,中間処理!$I:$I),中間処理!$E:$E,AC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145,中間処理!$B:$B,"予定",中間処理!$C:$C,"&gt;="&amp;$G$1,中間処理!$C:$C,"&lt;="&amp;$G$2,中間処理!$D:$D,IF($G$3="すべての作業","&lt;&gt;",$G$3)),0)
)
/IF($G$5="10aあたり",AC$8*10,1)),"")</f>
        <v/>
      </c>
      <c r="AD145" s="35" t="str">
        <f>IFERROR(IF(AD$7="","",
(
SUMIFS(IF($G$4="作業時間（hh:mm）",中間処理!$G:$G,中間処理!$I:$I),中間処理!$E:$E,AD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145,中間処理!$B:$B,"予定",中間処理!$C:$C,"&gt;="&amp;$G$1,中間処理!$C:$C,"&lt;="&amp;$G$2,中間処理!$D:$D,IF($G$3="すべての作業","&lt;&gt;",$G$3)),0)
)
/IF($G$5="10aあたり",AD$8*10,1)),"")</f>
        <v/>
      </c>
      <c r="AE145" s="35" t="str">
        <f>IFERROR(IF(AE$7="","",
(
SUMIFS(IF($G$4="作業時間（hh:mm）",中間処理!$G:$G,中間処理!$I:$I),中間処理!$E:$E,AE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145,中間処理!$B:$B,"予定",中間処理!$C:$C,"&gt;="&amp;$G$1,中間処理!$C:$C,"&lt;="&amp;$G$2,中間処理!$D:$D,IF($G$3="すべての作業","&lt;&gt;",$G$3)),0)
)
/IF($G$5="10aあたり",AE$8*10,1)),"")</f>
        <v/>
      </c>
      <c r="AF145" s="35" t="str">
        <f>IFERROR(IF(AF$7="","",
(
SUMIFS(IF($G$4="作業時間（hh:mm）",中間処理!$G:$G,中間処理!$I:$I),中間処理!$E:$E,AF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145,中間処理!$B:$B,"予定",中間処理!$C:$C,"&gt;="&amp;$G$1,中間処理!$C:$C,"&lt;="&amp;$G$2,中間処理!$D:$D,IF($G$3="すべての作業","&lt;&gt;",$G$3)),0)
)
/IF($G$5="10aあたり",AF$8*10,1)),"")</f>
        <v/>
      </c>
      <c r="AG145" s="35" t="str">
        <f>IFERROR(IF(AG$7="","",
(
SUMIFS(IF($G$4="作業時間（hh:mm）",中間処理!$G:$G,中間処理!$I:$I),中間処理!$E:$E,AG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145,中間処理!$B:$B,"予定",中間処理!$C:$C,"&gt;="&amp;$G$1,中間処理!$C:$C,"&lt;="&amp;$G$2,中間処理!$D:$D,IF($G$3="すべての作業","&lt;&gt;",$G$3)),0)
)
/IF($G$5="10aあたり",AG$8*10,1)),"")</f>
        <v/>
      </c>
      <c r="AH145" s="35" t="str">
        <f>IFERROR(IF(AH$7="","",
(
SUMIFS(IF($G$4="作業時間（hh:mm）",中間処理!$G:$G,中間処理!$I:$I),中間処理!$E:$E,AH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145,中間処理!$B:$B,"予定",中間処理!$C:$C,"&gt;="&amp;$G$1,中間処理!$C:$C,"&lt;="&amp;$G$2,中間処理!$D:$D,IF($G$3="すべての作業","&lt;&gt;",$G$3)),0)
)
/IF($G$5="10aあたり",AH$8*10,1)),"")</f>
        <v/>
      </c>
      <c r="AI145" s="35" t="str">
        <f>IFERROR(IF(AI$7="","",
(
SUMIFS(IF($G$4="作業時間（hh:mm）",中間処理!$G:$G,中間処理!$I:$I),中間処理!$E:$E,AI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145,中間処理!$B:$B,"予定",中間処理!$C:$C,"&gt;="&amp;$G$1,中間処理!$C:$C,"&lt;="&amp;$G$2,中間処理!$D:$D,IF($G$3="すべての作業","&lt;&gt;",$G$3)),0)
)
/IF($G$5="10aあたり",AI$8*10,1)),"")</f>
        <v/>
      </c>
      <c r="AJ145" s="35" t="str">
        <f>IFERROR(IF(AJ$7="","",
(
SUMIFS(IF($G$4="作業時間（hh:mm）",中間処理!$G:$G,中間処理!$I:$I),中間処理!$E:$E,AJ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145,中間処理!$B:$B,"予定",中間処理!$C:$C,"&gt;="&amp;$G$1,中間処理!$C:$C,"&lt;="&amp;$G$2,中間処理!$D:$D,IF($G$3="すべての作業","&lt;&gt;",$G$3)),0)
)
/IF($G$5="10aあたり",AJ$8*10,1)),"")</f>
        <v/>
      </c>
      <c r="AK145" s="35" t="str">
        <f>IFERROR(IF(AK$7="","",
(
SUMIFS(IF($G$4="作業時間（hh:mm）",中間処理!$G:$G,中間処理!$I:$I),中間処理!$E:$E,AK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145,中間処理!$B:$B,"予定",中間処理!$C:$C,"&gt;="&amp;$G$1,中間処理!$C:$C,"&lt;="&amp;$G$2,中間処理!$D:$D,IF($G$3="すべての作業","&lt;&gt;",$G$3)),0)
)
/IF($G$5="10aあたり",AK$8*10,1)),"")</f>
        <v/>
      </c>
      <c r="AL145" s="35" t="str">
        <f>IFERROR(IF(AL$7="","",
(
SUMIFS(IF($G$4="作業時間（hh:mm）",中間処理!$G:$G,中間処理!$I:$I),中間処理!$E:$E,AL$7,中間処理!$F:$F,$F145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145,中間処理!$B:$B,"予定",中間処理!$C:$C,"&gt;="&amp;$G$1,中間処理!$C:$C,"&lt;="&amp;$G$2,中間処理!$D:$D,IF($G$3="すべての作業","&lt;&gt;",$G$3)),0)
)
/IF($G$5="10aあたり",AL$8*10,1)),"")</f>
        <v/>
      </c>
    </row>
    <row r="146" spans="7:38">
      <c r="G146" s="13"/>
      <c r="H146" s="22" t="str">
        <f>IF(G146="","",
IF(G$4="作業時間（hh:mm）",SUM(I146:AL146),
IF(
COUNTIFS(単価情報!C:C,F146,単価情報!B:B,"作業者",単価情報!K:K,"&gt;="&amp;G$1,単価情報!J:J,"&lt;="&amp;G$2)
+COUNTIFS(単価情報!C:C,F146,単価情報!B:B,"作業者",単価情報!K:K,"",単価情報!J:J,"&lt;="&amp;G$2)=0,
"単価設定なし",SUM(I146:AL146))))</f>
        <v/>
      </c>
      <c r="I146" s="34" t="str">
        <f>IFERROR(IF(I$7="","",
(
SUMIFS(IF($G$4="作業時間（hh:mm）",中間処理!$G:$G,中間処理!$I:$I),中間処理!$E:$E,I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146,中間処理!$B:$B,"予定",中間処理!$C:$C,"&gt;="&amp;$G$1,中間処理!$C:$C,"&lt;="&amp;$G$2,中間処理!$D:$D,IF($G$3="すべての作業","&lt;&gt;",$G$3)),0)
)
/IF($G$5="10aあたり",I$8*10,1)),"")</f>
        <v/>
      </c>
      <c r="J146" s="35" t="str">
        <f>IFERROR(IF(J$7="","",
(
SUMIFS(IF($G$4="作業時間（hh:mm）",中間処理!$G:$G,中間処理!$I:$I),中間処理!$E:$E,J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146,中間処理!$B:$B,"予定",中間処理!$C:$C,"&gt;="&amp;$G$1,中間処理!$C:$C,"&lt;="&amp;$G$2,中間処理!$D:$D,IF($G$3="すべての作業","&lt;&gt;",$G$3)),0)
)
/IF($G$5="10aあたり",J$8*10,1)),"")</f>
        <v/>
      </c>
      <c r="K146" s="35" t="str">
        <f>IFERROR(IF(K$7="","",
(
SUMIFS(IF($G$4="作業時間（hh:mm）",中間処理!$G:$G,中間処理!$I:$I),中間処理!$E:$E,K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146,中間処理!$B:$B,"予定",中間処理!$C:$C,"&gt;="&amp;$G$1,中間処理!$C:$C,"&lt;="&amp;$G$2,中間処理!$D:$D,IF($G$3="すべての作業","&lt;&gt;",$G$3)),0)
)
/IF($G$5="10aあたり",K$8*10,1)),"")</f>
        <v/>
      </c>
      <c r="L146" s="35" t="str">
        <f>IFERROR(IF(L$7="","",
(
SUMIFS(IF($G$4="作業時間（hh:mm）",中間処理!$G:$G,中間処理!$I:$I),中間処理!$E:$E,L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146,中間処理!$B:$B,"予定",中間処理!$C:$C,"&gt;="&amp;$G$1,中間処理!$C:$C,"&lt;="&amp;$G$2,中間処理!$D:$D,IF($G$3="すべての作業","&lt;&gt;",$G$3)),0)
)
/IF($G$5="10aあたり",L$8*10,1)),"")</f>
        <v/>
      </c>
      <c r="M146" s="35" t="str">
        <f>IFERROR(IF(M$7="","",
(
SUMIFS(IF($G$4="作業時間（hh:mm）",中間処理!$G:$G,中間処理!$I:$I),中間処理!$E:$E,M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146,中間処理!$B:$B,"予定",中間処理!$C:$C,"&gt;="&amp;$G$1,中間処理!$C:$C,"&lt;="&amp;$G$2,中間処理!$D:$D,IF($G$3="すべての作業","&lt;&gt;",$G$3)),0)
)
/IF($G$5="10aあたり",M$8*10,1)),"")</f>
        <v/>
      </c>
      <c r="N146" s="35" t="str">
        <f>IFERROR(IF(N$7="","",
(
SUMIFS(IF($G$4="作業時間（hh:mm）",中間処理!$G:$G,中間処理!$I:$I),中間処理!$E:$E,N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146,中間処理!$B:$B,"予定",中間処理!$C:$C,"&gt;="&amp;$G$1,中間処理!$C:$C,"&lt;="&amp;$G$2,中間処理!$D:$D,IF($G$3="すべての作業","&lt;&gt;",$G$3)),0)
)
/IF($G$5="10aあたり",N$8*10,1)),"")</f>
        <v/>
      </c>
      <c r="O146" s="35" t="str">
        <f>IFERROR(IF(O$7="","",
(
SUMIFS(IF($G$4="作業時間（hh:mm）",中間処理!$G:$G,中間処理!$I:$I),中間処理!$E:$E,O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146,中間処理!$B:$B,"予定",中間処理!$C:$C,"&gt;="&amp;$G$1,中間処理!$C:$C,"&lt;="&amp;$G$2,中間処理!$D:$D,IF($G$3="すべての作業","&lt;&gt;",$G$3)),0)
)
/IF($G$5="10aあたり",O$8*10,1)),"")</f>
        <v/>
      </c>
      <c r="P146" s="35" t="str">
        <f>IFERROR(IF(P$7="","",
(
SUMIFS(IF($G$4="作業時間（hh:mm）",中間処理!$G:$G,中間処理!$I:$I),中間処理!$E:$E,P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146,中間処理!$B:$B,"予定",中間処理!$C:$C,"&gt;="&amp;$G$1,中間処理!$C:$C,"&lt;="&amp;$G$2,中間処理!$D:$D,IF($G$3="すべての作業","&lt;&gt;",$G$3)),0)
)
/IF($G$5="10aあたり",P$8*10,1)),"")</f>
        <v/>
      </c>
      <c r="Q146" s="35" t="str">
        <f>IFERROR(IF(Q$7="","",
(
SUMIFS(IF($G$4="作業時間（hh:mm）",中間処理!$G:$G,中間処理!$I:$I),中間処理!$E:$E,Q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146,中間処理!$B:$B,"予定",中間処理!$C:$C,"&gt;="&amp;$G$1,中間処理!$C:$C,"&lt;="&amp;$G$2,中間処理!$D:$D,IF($G$3="すべての作業","&lt;&gt;",$G$3)),0)
)
/IF($G$5="10aあたり",Q$8*10,1)),"")</f>
        <v/>
      </c>
      <c r="R146" s="35" t="str">
        <f>IFERROR(IF(R$7="","",
(
SUMIFS(IF($G$4="作業時間（hh:mm）",中間処理!$G:$G,中間処理!$I:$I),中間処理!$E:$E,R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146,中間処理!$B:$B,"予定",中間処理!$C:$C,"&gt;="&amp;$G$1,中間処理!$C:$C,"&lt;="&amp;$G$2,中間処理!$D:$D,IF($G$3="すべての作業","&lt;&gt;",$G$3)),0)
)
/IF($G$5="10aあたり",R$8*10,1)),"")</f>
        <v/>
      </c>
      <c r="S146" s="35" t="str">
        <f>IFERROR(IF(S$7="","",
(
SUMIFS(IF($G$4="作業時間（hh:mm）",中間処理!$G:$G,中間処理!$I:$I),中間処理!$E:$E,S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146,中間処理!$B:$B,"予定",中間処理!$C:$C,"&gt;="&amp;$G$1,中間処理!$C:$C,"&lt;="&amp;$G$2,中間処理!$D:$D,IF($G$3="すべての作業","&lt;&gt;",$G$3)),0)
)
/IF($G$5="10aあたり",S$8*10,1)),"")</f>
        <v/>
      </c>
      <c r="T146" s="35" t="str">
        <f>IFERROR(IF(T$7="","",
(
SUMIFS(IF($G$4="作業時間（hh:mm）",中間処理!$G:$G,中間処理!$I:$I),中間処理!$E:$E,T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146,中間処理!$B:$B,"予定",中間処理!$C:$C,"&gt;="&amp;$G$1,中間処理!$C:$C,"&lt;="&amp;$G$2,中間処理!$D:$D,IF($G$3="すべての作業","&lt;&gt;",$G$3)),0)
)
/IF($G$5="10aあたり",T$8*10,1)),"")</f>
        <v/>
      </c>
      <c r="U146" s="35" t="str">
        <f>IFERROR(IF(U$7="","",
(
SUMIFS(IF($G$4="作業時間（hh:mm）",中間処理!$G:$G,中間処理!$I:$I),中間処理!$E:$E,U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146,中間処理!$B:$B,"予定",中間処理!$C:$C,"&gt;="&amp;$G$1,中間処理!$C:$C,"&lt;="&amp;$G$2,中間処理!$D:$D,IF($G$3="すべての作業","&lt;&gt;",$G$3)),0)
)
/IF($G$5="10aあたり",U$8*10,1)),"")</f>
        <v/>
      </c>
      <c r="V146" s="35" t="str">
        <f>IFERROR(IF(V$7="","",
(
SUMIFS(IF($G$4="作業時間（hh:mm）",中間処理!$G:$G,中間処理!$I:$I),中間処理!$E:$E,V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146,中間処理!$B:$B,"予定",中間処理!$C:$C,"&gt;="&amp;$G$1,中間処理!$C:$C,"&lt;="&amp;$G$2,中間処理!$D:$D,IF($G$3="すべての作業","&lt;&gt;",$G$3)),0)
)
/IF($G$5="10aあたり",V$8*10,1)),"")</f>
        <v/>
      </c>
      <c r="W146" s="35" t="str">
        <f>IFERROR(IF(W$7="","",
(
SUMIFS(IF($G$4="作業時間（hh:mm）",中間処理!$G:$G,中間処理!$I:$I),中間処理!$E:$E,W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146,中間処理!$B:$B,"予定",中間処理!$C:$C,"&gt;="&amp;$G$1,中間処理!$C:$C,"&lt;="&amp;$G$2,中間処理!$D:$D,IF($G$3="すべての作業","&lt;&gt;",$G$3)),0)
)
/IF($G$5="10aあたり",W$8*10,1)),"")</f>
        <v/>
      </c>
      <c r="X146" s="35" t="str">
        <f>IFERROR(IF(X$7="","",
(
SUMIFS(IF($G$4="作業時間（hh:mm）",中間処理!$G:$G,中間処理!$I:$I),中間処理!$E:$E,X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146,中間処理!$B:$B,"予定",中間処理!$C:$C,"&gt;="&amp;$G$1,中間処理!$C:$C,"&lt;="&amp;$G$2,中間処理!$D:$D,IF($G$3="すべての作業","&lt;&gt;",$G$3)),0)
)
/IF($G$5="10aあたり",X$8*10,1)),"")</f>
        <v/>
      </c>
      <c r="Y146" s="35" t="str">
        <f>IFERROR(IF(Y$7="","",
(
SUMIFS(IF($G$4="作業時間（hh:mm）",中間処理!$G:$G,中間処理!$I:$I),中間処理!$E:$E,Y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146,中間処理!$B:$B,"予定",中間処理!$C:$C,"&gt;="&amp;$G$1,中間処理!$C:$C,"&lt;="&amp;$G$2,中間処理!$D:$D,IF($G$3="すべての作業","&lt;&gt;",$G$3)),0)
)
/IF($G$5="10aあたり",Y$8*10,1)),"")</f>
        <v/>
      </c>
      <c r="Z146" s="35" t="str">
        <f>IFERROR(IF(Z$7="","",
(
SUMIFS(IF($G$4="作業時間（hh:mm）",中間処理!$G:$G,中間処理!$I:$I),中間処理!$E:$E,Z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146,中間処理!$B:$B,"予定",中間処理!$C:$C,"&gt;="&amp;$G$1,中間処理!$C:$C,"&lt;="&amp;$G$2,中間処理!$D:$D,IF($G$3="すべての作業","&lt;&gt;",$G$3)),0)
)
/IF($G$5="10aあたり",Z$8*10,1)),"")</f>
        <v/>
      </c>
      <c r="AA146" s="35" t="str">
        <f>IFERROR(IF(AA$7="","",
(
SUMIFS(IF($G$4="作業時間（hh:mm）",中間処理!$G:$G,中間処理!$I:$I),中間処理!$E:$E,AA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146,中間処理!$B:$B,"予定",中間処理!$C:$C,"&gt;="&amp;$G$1,中間処理!$C:$C,"&lt;="&amp;$G$2,中間処理!$D:$D,IF($G$3="すべての作業","&lt;&gt;",$G$3)),0)
)
/IF($G$5="10aあたり",AA$8*10,1)),"")</f>
        <v/>
      </c>
      <c r="AB146" s="35" t="str">
        <f>IFERROR(IF(AB$7="","",
(
SUMIFS(IF($G$4="作業時間（hh:mm）",中間処理!$G:$G,中間処理!$I:$I),中間処理!$E:$E,AB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146,中間処理!$B:$B,"予定",中間処理!$C:$C,"&gt;="&amp;$G$1,中間処理!$C:$C,"&lt;="&amp;$G$2,中間処理!$D:$D,IF($G$3="すべての作業","&lt;&gt;",$G$3)),0)
)
/IF($G$5="10aあたり",AB$8*10,1)),"")</f>
        <v/>
      </c>
      <c r="AC146" s="35" t="str">
        <f>IFERROR(IF(AC$7="","",
(
SUMIFS(IF($G$4="作業時間（hh:mm）",中間処理!$G:$G,中間処理!$I:$I),中間処理!$E:$E,AC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146,中間処理!$B:$B,"予定",中間処理!$C:$C,"&gt;="&amp;$G$1,中間処理!$C:$C,"&lt;="&amp;$G$2,中間処理!$D:$D,IF($G$3="すべての作業","&lt;&gt;",$G$3)),0)
)
/IF($G$5="10aあたり",AC$8*10,1)),"")</f>
        <v/>
      </c>
      <c r="AD146" s="35" t="str">
        <f>IFERROR(IF(AD$7="","",
(
SUMIFS(IF($G$4="作業時間（hh:mm）",中間処理!$G:$G,中間処理!$I:$I),中間処理!$E:$E,AD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146,中間処理!$B:$B,"予定",中間処理!$C:$C,"&gt;="&amp;$G$1,中間処理!$C:$C,"&lt;="&amp;$G$2,中間処理!$D:$D,IF($G$3="すべての作業","&lt;&gt;",$G$3)),0)
)
/IF($G$5="10aあたり",AD$8*10,1)),"")</f>
        <v/>
      </c>
      <c r="AE146" s="35" t="str">
        <f>IFERROR(IF(AE$7="","",
(
SUMIFS(IF($G$4="作業時間（hh:mm）",中間処理!$G:$G,中間処理!$I:$I),中間処理!$E:$E,AE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146,中間処理!$B:$B,"予定",中間処理!$C:$C,"&gt;="&amp;$G$1,中間処理!$C:$C,"&lt;="&amp;$G$2,中間処理!$D:$D,IF($G$3="すべての作業","&lt;&gt;",$G$3)),0)
)
/IF($G$5="10aあたり",AE$8*10,1)),"")</f>
        <v/>
      </c>
      <c r="AF146" s="35" t="str">
        <f>IFERROR(IF(AF$7="","",
(
SUMIFS(IF($G$4="作業時間（hh:mm）",中間処理!$G:$G,中間処理!$I:$I),中間処理!$E:$E,AF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146,中間処理!$B:$B,"予定",中間処理!$C:$C,"&gt;="&amp;$G$1,中間処理!$C:$C,"&lt;="&amp;$G$2,中間処理!$D:$D,IF($G$3="すべての作業","&lt;&gt;",$G$3)),0)
)
/IF($G$5="10aあたり",AF$8*10,1)),"")</f>
        <v/>
      </c>
      <c r="AG146" s="35" t="str">
        <f>IFERROR(IF(AG$7="","",
(
SUMIFS(IF($G$4="作業時間（hh:mm）",中間処理!$G:$G,中間処理!$I:$I),中間処理!$E:$E,AG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146,中間処理!$B:$B,"予定",中間処理!$C:$C,"&gt;="&amp;$G$1,中間処理!$C:$C,"&lt;="&amp;$G$2,中間処理!$D:$D,IF($G$3="すべての作業","&lt;&gt;",$G$3)),0)
)
/IF($G$5="10aあたり",AG$8*10,1)),"")</f>
        <v/>
      </c>
      <c r="AH146" s="35" t="str">
        <f>IFERROR(IF(AH$7="","",
(
SUMIFS(IF($G$4="作業時間（hh:mm）",中間処理!$G:$G,中間処理!$I:$I),中間処理!$E:$E,AH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146,中間処理!$B:$B,"予定",中間処理!$C:$C,"&gt;="&amp;$G$1,中間処理!$C:$C,"&lt;="&amp;$G$2,中間処理!$D:$D,IF($G$3="すべての作業","&lt;&gt;",$G$3)),0)
)
/IF($G$5="10aあたり",AH$8*10,1)),"")</f>
        <v/>
      </c>
      <c r="AI146" s="35" t="str">
        <f>IFERROR(IF(AI$7="","",
(
SUMIFS(IF($G$4="作業時間（hh:mm）",中間処理!$G:$G,中間処理!$I:$I),中間処理!$E:$E,AI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146,中間処理!$B:$B,"予定",中間処理!$C:$C,"&gt;="&amp;$G$1,中間処理!$C:$C,"&lt;="&amp;$G$2,中間処理!$D:$D,IF($G$3="すべての作業","&lt;&gt;",$G$3)),0)
)
/IF($G$5="10aあたり",AI$8*10,1)),"")</f>
        <v/>
      </c>
      <c r="AJ146" s="35" t="str">
        <f>IFERROR(IF(AJ$7="","",
(
SUMIFS(IF($G$4="作業時間（hh:mm）",中間処理!$G:$G,中間処理!$I:$I),中間処理!$E:$E,AJ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146,中間処理!$B:$B,"予定",中間処理!$C:$C,"&gt;="&amp;$G$1,中間処理!$C:$C,"&lt;="&amp;$G$2,中間処理!$D:$D,IF($G$3="すべての作業","&lt;&gt;",$G$3)),0)
)
/IF($G$5="10aあたり",AJ$8*10,1)),"")</f>
        <v/>
      </c>
      <c r="AK146" s="35" t="str">
        <f>IFERROR(IF(AK$7="","",
(
SUMIFS(IF($G$4="作業時間（hh:mm）",中間処理!$G:$G,中間処理!$I:$I),中間処理!$E:$E,AK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146,中間処理!$B:$B,"予定",中間処理!$C:$C,"&gt;="&amp;$G$1,中間処理!$C:$C,"&lt;="&amp;$G$2,中間処理!$D:$D,IF($G$3="すべての作業","&lt;&gt;",$G$3)),0)
)
/IF($G$5="10aあたり",AK$8*10,1)),"")</f>
        <v/>
      </c>
      <c r="AL146" s="35" t="str">
        <f>IFERROR(IF(AL$7="","",
(
SUMIFS(IF($G$4="作業時間（hh:mm）",中間処理!$G:$G,中間処理!$I:$I),中間処理!$E:$E,AL$7,中間処理!$F:$F,$F146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146,中間処理!$B:$B,"予定",中間処理!$C:$C,"&gt;="&amp;$G$1,中間処理!$C:$C,"&lt;="&amp;$G$2,中間処理!$D:$D,IF($G$3="すべての作業","&lt;&gt;",$G$3)),0)
)
/IF($G$5="10aあたり",AL$8*10,1)),"")</f>
        <v/>
      </c>
    </row>
    <row r="147" spans="7:38">
      <c r="G147" s="13"/>
      <c r="H147" s="22" t="str">
        <f>IF(G147="","",
IF(G$4="作業時間（hh:mm）",SUM(I147:AL147),
IF(
COUNTIFS(単価情報!C:C,F147,単価情報!B:B,"作業者",単価情報!K:K,"&gt;="&amp;G$1,単価情報!J:J,"&lt;="&amp;G$2)
+COUNTIFS(単価情報!C:C,F147,単価情報!B:B,"作業者",単価情報!K:K,"",単価情報!J:J,"&lt;="&amp;G$2)=0,
"単価設定なし",SUM(I147:AL147))))</f>
        <v/>
      </c>
      <c r="I147" s="34" t="str">
        <f>IFERROR(IF(I$7="","",
(
SUMIFS(IF($G$4="作業時間（hh:mm）",中間処理!$G:$G,中間処理!$I:$I),中間処理!$E:$E,I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147,中間処理!$B:$B,"予定",中間処理!$C:$C,"&gt;="&amp;$G$1,中間処理!$C:$C,"&lt;="&amp;$G$2,中間処理!$D:$D,IF($G$3="すべての作業","&lt;&gt;",$G$3)),0)
)
/IF($G$5="10aあたり",I$8*10,1)),"")</f>
        <v/>
      </c>
      <c r="J147" s="35" t="str">
        <f>IFERROR(IF(J$7="","",
(
SUMIFS(IF($G$4="作業時間（hh:mm）",中間処理!$G:$G,中間処理!$I:$I),中間処理!$E:$E,J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147,中間処理!$B:$B,"予定",中間処理!$C:$C,"&gt;="&amp;$G$1,中間処理!$C:$C,"&lt;="&amp;$G$2,中間処理!$D:$D,IF($G$3="すべての作業","&lt;&gt;",$G$3)),0)
)
/IF($G$5="10aあたり",J$8*10,1)),"")</f>
        <v/>
      </c>
      <c r="K147" s="35" t="str">
        <f>IFERROR(IF(K$7="","",
(
SUMIFS(IF($G$4="作業時間（hh:mm）",中間処理!$G:$G,中間処理!$I:$I),中間処理!$E:$E,K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147,中間処理!$B:$B,"予定",中間処理!$C:$C,"&gt;="&amp;$G$1,中間処理!$C:$C,"&lt;="&amp;$G$2,中間処理!$D:$D,IF($G$3="すべての作業","&lt;&gt;",$G$3)),0)
)
/IF($G$5="10aあたり",K$8*10,1)),"")</f>
        <v/>
      </c>
      <c r="L147" s="35" t="str">
        <f>IFERROR(IF(L$7="","",
(
SUMIFS(IF($G$4="作業時間（hh:mm）",中間処理!$G:$G,中間処理!$I:$I),中間処理!$E:$E,L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147,中間処理!$B:$B,"予定",中間処理!$C:$C,"&gt;="&amp;$G$1,中間処理!$C:$C,"&lt;="&amp;$G$2,中間処理!$D:$D,IF($G$3="すべての作業","&lt;&gt;",$G$3)),0)
)
/IF($G$5="10aあたり",L$8*10,1)),"")</f>
        <v/>
      </c>
      <c r="M147" s="35" t="str">
        <f>IFERROR(IF(M$7="","",
(
SUMIFS(IF($G$4="作業時間（hh:mm）",中間処理!$G:$G,中間処理!$I:$I),中間処理!$E:$E,M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147,中間処理!$B:$B,"予定",中間処理!$C:$C,"&gt;="&amp;$G$1,中間処理!$C:$C,"&lt;="&amp;$G$2,中間処理!$D:$D,IF($G$3="すべての作業","&lt;&gt;",$G$3)),0)
)
/IF($G$5="10aあたり",M$8*10,1)),"")</f>
        <v/>
      </c>
      <c r="N147" s="35" t="str">
        <f>IFERROR(IF(N$7="","",
(
SUMIFS(IF($G$4="作業時間（hh:mm）",中間処理!$G:$G,中間処理!$I:$I),中間処理!$E:$E,N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147,中間処理!$B:$B,"予定",中間処理!$C:$C,"&gt;="&amp;$G$1,中間処理!$C:$C,"&lt;="&amp;$G$2,中間処理!$D:$D,IF($G$3="すべての作業","&lt;&gt;",$G$3)),0)
)
/IF($G$5="10aあたり",N$8*10,1)),"")</f>
        <v/>
      </c>
      <c r="O147" s="35" t="str">
        <f>IFERROR(IF(O$7="","",
(
SUMIFS(IF($G$4="作業時間（hh:mm）",中間処理!$G:$G,中間処理!$I:$I),中間処理!$E:$E,O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147,中間処理!$B:$B,"予定",中間処理!$C:$C,"&gt;="&amp;$G$1,中間処理!$C:$C,"&lt;="&amp;$G$2,中間処理!$D:$D,IF($G$3="すべての作業","&lt;&gt;",$G$3)),0)
)
/IF($G$5="10aあたり",O$8*10,1)),"")</f>
        <v/>
      </c>
      <c r="P147" s="35" t="str">
        <f>IFERROR(IF(P$7="","",
(
SUMIFS(IF($G$4="作業時間（hh:mm）",中間処理!$G:$G,中間処理!$I:$I),中間処理!$E:$E,P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147,中間処理!$B:$B,"予定",中間処理!$C:$C,"&gt;="&amp;$G$1,中間処理!$C:$C,"&lt;="&amp;$G$2,中間処理!$D:$D,IF($G$3="すべての作業","&lt;&gt;",$G$3)),0)
)
/IF($G$5="10aあたり",P$8*10,1)),"")</f>
        <v/>
      </c>
      <c r="Q147" s="35" t="str">
        <f>IFERROR(IF(Q$7="","",
(
SUMIFS(IF($G$4="作業時間（hh:mm）",中間処理!$G:$G,中間処理!$I:$I),中間処理!$E:$E,Q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147,中間処理!$B:$B,"予定",中間処理!$C:$C,"&gt;="&amp;$G$1,中間処理!$C:$C,"&lt;="&amp;$G$2,中間処理!$D:$D,IF($G$3="すべての作業","&lt;&gt;",$G$3)),0)
)
/IF($G$5="10aあたり",Q$8*10,1)),"")</f>
        <v/>
      </c>
      <c r="R147" s="35" t="str">
        <f>IFERROR(IF(R$7="","",
(
SUMIFS(IF($G$4="作業時間（hh:mm）",中間処理!$G:$G,中間処理!$I:$I),中間処理!$E:$E,R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147,中間処理!$B:$B,"予定",中間処理!$C:$C,"&gt;="&amp;$G$1,中間処理!$C:$C,"&lt;="&amp;$G$2,中間処理!$D:$D,IF($G$3="すべての作業","&lt;&gt;",$G$3)),0)
)
/IF($G$5="10aあたり",R$8*10,1)),"")</f>
        <v/>
      </c>
      <c r="S147" s="35" t="str">
        <f>IFERROR(IF(S$7="","",
(
SUMIFS(IF($G$4="作業時間（hh:mm）",中間処理!$G:$G,中間処理!$I:$I),中間処理!$E:$E,S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147,中間処理!$B:$B,"予定",中間処理!$C:$C,"&gt;="&amp;$G$1,中間処理!$C:$C,"&lt;="&amp;$G$2,中間処理!$D:$D,IF($G$3="すべての作業","&lt;&gt;",$G$3)),0)
)
/IF($G$5="10aあたり",S$8*10,1)),"")</f>
        <v/>
      </c>
      <c r="T147" s="35" t="str">
        <f>IFERROR(IF(T$7="","",
(
SUMIFS(IF($G$4="作業時間（hh:mm）",中間処理!$G:$G,中間処理!$I:$I),中間処理!$E:$E,T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147,中間処理!$B:$B,"予定",中間処理!$C:$C,"&gt;="&amp;$G$1,中間処理!$C:$C,"&lt;="&amp;$G$2,中間処理!$D:$D,IF($G$3="すべての作業","&lt;&gt;",$G$3)),0)
)
/IF($G$5="10aあたり",T$8*10,1)),"")</f>
        <v/>
      </c>
      <c r="U147" s="35" t="str">
        <f>IFERROR(IF(U$7="","",
(
SUMIFS(IF($G$4="作業時間（hh:mm）",中間処理!$G:$G,中間処理!$I:$I),中間処理!$E:$E,U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147,中間処理!$B:$B,"予定",中間処理!$C:$C,"&gt;="&amp;$G$1,中間処理!$C:$C,"&lt;="&amp;$G$2,中間処理!$D:$D,IF($G$3="すべての作業","&lt;&gt;",$G$3)),0)
)
/IF($G$5="10aあたり",U$8*10,1)),"")</f>
        <v/>
      </c>
      <c r="V147" s="35" t="str">
        <f>IFERROR(IF(V$7="","",
(
SUMIFS(IF($G$4="作業時間（hh:mm）",中間処理!$G:$G,中間処理!$I:$I),中間処理!$E:$E,V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147,中間処理!$B:$B,"予定",中間処理!$C:$C,"&gt;="&amp;$G$1,中間処理!$C:$C,"&lt;="&amp;$G$2,中間処理!$D:$D,IF($G$3="すべての作業","&lt;&gt;",$G$3)),0)
)
/IF($G$5="10aあたり",V$8*10,1)),"")</f>
        <v/>
      </c>
      <c r="W147" s="35" t="str">
        <f>IFERROR(IF(W$7="","",
(
SUMIFS(IF($G$4="作業時間（hh:mm）",中間処理!$G:$G,中間処理!$I:$I),中間処理!$E:$E,W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147,中間処理!$B:$B,"予定",中間処理!$C:$C,"&gt;="&amp;$G$1,中間処理!$C:$C,"&lt;="&amp;$G$2,中間処理!$D:$D,IF($G$3="すべての作業","&lt;&gt;",$G$3)),0)
)
/IF($G$5="10aあたり",W$8*10,1)),"")</f>
        <v/>
      </c>
      <c r="X147" s="35" t="str">
        <f>IFERROR(IF(X$7="","",
(
SUMIFS(IF($G$4="作業時間（hh:mm）",中間処理!$G:$G,中間処理!$I:$I),中間処理!$E:$E,X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147,中間処理!$B:$B,"予定",中間処理!$C:$C,"&gt;="&amp;$G$1,中間処理!$C:$C,"&lt;="&amp;$G$2,中間処理!$D:$D,IF($G$3="すべての作業","&lt;&gt;",$G$3)),0)
)
/IF($G$5="10aあたり",X$8*10,1)),"")</f>
        <v/>
      </c>
      <c r="Y147" s="35" t="str">
        <f>IFERROR(IF(Y$7="","",
(
SUMIFS(IF($G$4="作業時間（hh:mm）",中間処理!$G:$G,中間処理!$I:$I),中間処理!$E:$E,Y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147,中間処理!$B:$B,"予定",中間処理!$C:$C,"&gt;="&amp;$G$1,中間処理!$C:$C,"&lt;="&amp;$G$2,中間処理!$D:$D,IF($G$3="すべての作業","&lt;&gt;",$G$3)),0)
)
/IF($G$5="10aあたり",Y$8*10,1)),"")</f>
        <v/>
      </c>
      <c r="Z147" s="35" t="str">
        <f>IFERROR(IF(Z$7="","",
(
SUMIFS(IF($G$4="作業時間（hh:mm）",中間処理!$G:$G,中間処理!$I:$I),中間処理!$E:$E,Z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147,中間処理!$B:$B,"予定",中間処理!$C:$C,"&gt;="&amp;$G$1,中間処理!$C:$C,"&lt;="&amp;$G$2,中間処理!$D:$D,IF($G$3="すべての作業","&lt;&gt;",$G$3)),0)
)
/IF($G$5="10aあたり",Z$8*10,1)),"")</f>
        <v/>
      </c>
      <c r="AA147" s="35" t="str">
        <f>IFERROR(IF(AA$7="","",
(
SUMIFS(IF($G$4="作業時間（hh:mm）",中間処理!$G:$G,中間処理!$I:$I),中間処理!$E:$E,AA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147,中間処理!$B:$B,"予定",中間処理!$C:$C,"&gt;="&amp;$G$1,中間処理!$C:$C,"&lt;="&amp;$G$2,中間処理!$D:$D,IF($G$3="すべての作業","&lt;&gt;",$G$3)),0)
)
/IF($G$5="10aあたり",AA$8*10,1)),"")</f>
        <v/>
      </c>
      <c r="AB147" s="35" t="str">
        <f>IFERROR(IF(AB$7="","",
(
SUMIFS(IF($G$4="作業時間（hh:mm）",中間処理!$G:$G,中間処理!$I:$I),中間処理!$E:$E,AB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147,中間処理!$B:$B,"予定",中間処理!$C:$C,"&gt;="&amp;$G$1,中間処理!$C:$C,"&lt;="&amp;$G$2,中間処理!$D:$D,IF($G$3="すべての作業","&lt;&gt;",$G$3)),0)
)
/IF($G$5="10aあたり",AB$8*10,1)),"")</f>
        <v/>
      </c>
      <c r="AC147" s="35" t="str">
        <f>IFERROR(IF(AC$7="","",
(
SUMIFS(IF($G$4="作業時間（hh:mm）",中間処理!$G:$G,中間処理!$I:$I),中間処理!$E:$E,AC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147,中間処理!$B:$B,"予定",中間処理!$C:$C,"&gt;="&amp;$G$1,中間処理!$C:$C,"&lt;="&amp;$G$2,中間処理!$D:$D,IF($G$3="すべての作業","&lt;&gt;",$G$3)),0)
)
/IF($G$5="10aあたり",AC$8*10,1)),"")</f>
        <v/>
      </c>
      <c r="AD147" s="35" t="str">
        <f>IFERROR(IF(AD$7="","",
(
SUMIFS(IF($G$4="作業時間（hh:mm）",中間処理!$G:$G,中間処理!$I:$I),中間処理!$E:$E,AD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147,中間処理!$B:$B,"予定",中間処理!$C:$C,"&gt;="&amp;$G$1,中間処理!$C:$C,"&lt;="&amp;$G$2,中間処理!$D:$D,IF($G$3="すべての作業","&lt;&gt;",$G$3)),0)
)
/IF($G$5="10aあたり",AD$8*10,1)),"")</f>
        <v/>
      </c>
      <c r="AE147" s="35" t="str">
        <f>IFERROR(IF(AE$7="","",
(
SUMIFS(IF($G$4="作業時間（hh:mm）",中間処理!$G:$G,中間処理!$I:$I),中間処理!$E:$E,AE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147,中間処理!$B:$B,"予定",中間処理!$C:$C,"&gt;="&amp;$G$1,中間処理!$C:$C,"&lt;="&amp;$G$2,中間処理!$D:$D,IF($G$3="すべての作業","&lt;&gt;",$G$3)),0)
)
/IF($G$5="10aあたり",AE$8*10,1)),"")</f>
        <v/>
      </c>
      <c r="AF147" s="35" t="str">
        <f>IFERROR(IF(AF$7="","",
(
SUMIFS(IF($G$4="作業時間（hh:mm）",中間処理!$G:$G,中間処理!$I:$I),中間処理!$E:$E,AF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147,中間処理!$B:$B,"予定",中間処理!$C:$C,"&gt;="&amp;$G$1,中間処理!$C:$C,"&lt;="&amp;$G$2,中間処理!$D:$D,IF($G$3="すべての作業","&lt;&gt;",$G$3)),0)
)
/IF($G$5="10aあたり",AF$8*10,1)),"")</f>
        <v/>
      </c>
      <c r="AG147" s="35" t="str">
        <f>IFERROR(IF(AG$7="","",
(
SUMIFS(IF($G$4="作業時間（hh:mm）",中間処理!$G:$G,中間処理!$I:$I),中間処理!$E:$E,AG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147,中間処理!$B:$B,"予定",中間処理!$C:$C,"&gt;="&amp;$G$1,中間処理!$C:$C,"&lt;="&amp;$G$2,中間処理!$D:$D,IF($G$3="すべての作業","&lt;&gt;",$G$3)),0)
)
/IF($G$5="10aあたり",AG$8*10,1)),"")</f>
        <v/>
      </c>
      <c r="AH147" s="35" t="str">
        <f>IFERROR(IF(AH$7="","",
(
SUMIFS(IF($G$4="作業時間（hh:mm）",中間処理!$G:$G,中間処理!$I:$I),中間処理!$E:$E,AH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147,中間処理!$B:$B,"予定",中間処理!$C:$C,"&gt;="&amp;$G$1,中間処理!$C:$C,"&lt;="&amp;$G$2,中間処理!$D:$D,IF($G$3="すべての作業","&lt;&gt;",$G$3)),0)
)
/IF($G$5="10aあたり",AH$8*10,1)),"")</f>
        <v/>
      </c>
      <c r="AI147" s="35" t="str">
        <f>IFERROR(IF(AI$7="","",
(
SUMIFS(IF($G$4="作業時間（hh:mm）",中間処理!$G:$G,中間処理!$I:$I),中間処理!$E:$E,AI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147,中間処理!$B:$B,"予定",中間処理!$C:$C,"&gt;="&amp;$G$1,中間処理!$C:$C,"&lt;="&amp;$G$2,中間処理!$D:$D,IF($G$3="すべての作業","&lt;&gt;",$G$3)),0)
)
/IF($G$5="10aあたり",AI$8*10,1)),"")</f>
        <v/>
      </c>
      <c r="AJ147" s="35" t="str">
        <f>IFERROR(IF(AJ$7="","",
(
SUMIFS(IF($G$4="作業時間（hh:mm）",中間処理!$G:$G,中間処理!$I:$I),中間処理!$E:$E,AJ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147,中間処理!$B:$B,"予定",中間処理!$C:$C,"&gt;="&amp;$G$1,中間処理!$C:$C,"&lt;="&amp;$G$2,中間処理!$D:$D,IF($G$3="すべての作業","&lt;&gt;",$G$3)),0)
)
/IF($G$5="10aあたり",AJ$8*10,1)),"")</f>
        <v/>
      </c>
      <c r="AK147" s="35" t="str">
        <f>IFERROR(IF(AK$7="","",
(
SUMIFS(IF($G$4="作業時間（hh:mm）",中間処理!$G:$G,中間処理!$I:$I),中間処理!$E:$E,AK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147,中間処理!$B:$B,"予定",中間処理!$C:$C,"&gt;="&amp;$G$1,中間処理!$C:$C,"&lt;="&amp;$G$2,中間処理!$D:$D,IF($G$3="すべての作業","&lt;&gt;",$G$3)),0)
)
/IF($G$5="10aあたり",AK$8*10,1)),"")</f>
        <v/>
      </c>
      <c r="AL147" s="35" t="str">
        <f>IFERROR(IF(AL$7="","",
(
SUMIFS(IF($G$4="作業時間（hh:mm）",中間処理!$G:$G,中間処理!$I:$I),中間処理!$E:$E,AL$7,中間処理!$F:$F,$F147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147,中間処理!$B:$B,"予定",中間処理!$C:$C,"&gt;="&amp;$G$1,中間処理!$C:$C,"&lt;="&amp;$G$2,中間処理!$D:$D,IF($G$3="すべての作業","&lt;&gt;",$G$3)),0)
)
/IF($G$5="10aあたり",AL$8*10,1)),"")</f>
        <v/>
      </c>
    </row>
    <row r="148" spans="7:38">
      <c r="G148" s="13"/>
      <c r="H148" s="22" t="str">
        <f>IF(G148="","",
IF(G$4="作業時間（hh:mm）",SUM(I148:AL148),
IF(
COUNTIFS(単価情報!C:C,F148,単価情報!B:B,"作業者",単価情報!K:K,"&gt;="&amp;G$1,単価情報!J:J,"&lt;="&amp;G$2)
+COUNTIFS(単価情報!C:C,F148,単価情報!B:B,"作業者",単価情報!K:K,"",単価情報!J:J,"&lt;="&amp;G$2)=0,
"単価設定なし",SUM(I148:AL148))))</f>
        <v/>
      </c>
      <c r="I148" s="34" t="str">
        <f>IFERROR(IF(I$7="","",
(
SUMIFS(IF($G$4="作業時間（hh:mm）",中間処理!$G:$G,中間処理!$I:$I),中間処理!$E:$E,I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148,中間処理!$B:$B,"予定",中間処理!$C:$C,"&gt;="&amp;$G$1,中間処理!$C:$C,"&lt;="&amp;$G$2,中間処理!$D:$D,IF($G$3="すべての作業","&lt;&gt;",$G$3)),0)
)
/IF($G$5="10aあたり",I$8*10,1)),"")</f>
        <v/>
      </c>
      <c r="J148" s="35" t="str">
        <f>IFERROR(IF(J$7="","",
(
SUMIFS(IF($G$4="作業時間（hh:mm）",中間処理!$G:$G,中間処理!$I:$I),中間処理!$E:$E,J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148,中間処理!$B:$B,"予定",中間処理!$C:$C,"&gt;="&amp;$G$1,中間処理!$C:$C,"&lt;="&amp;$G$2,中間処理!$D:$D,IF($G$3="すべての作業","&lt;&gt;",$G$3)),0)
)
/IF($G$5="10aあたり",J$8*10,1)),"")</f>
        <v/>
      </c>
      <c r="K148" s="35" t="str">
        <f>IFERROR(IF(K$7="","",
(
SUMIFS(IF($G$4="作業時間（hh:mm）",中間処理!$G:$G,中間処理!$I:$I),中間処理!$E:$E,K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148,中間処理!$B:$B,"予定",中間処理!$C:$C,"&gt;="&amp;$G$1,中間処理!$C:$C,"&lt;="&amp;$G$2,中間処理!$D:$D,IF($G$3="すべての作業","&lt;&gt;",$G$3)),0)
)
/IF($G$5="10aあたり",K$8*10,1)),"")</f>
        <v/>
      </c>
      <c r="L148" s="35" t="str">
        <f>IFERROR(IF(L$7="","",
(
SUMIFS(IF($G$4="作業時間（hh:mm）",中間処理!$G:$G,中間処理!$I:$I),中間処理!$E:$E,L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148,中間処理!$B:$B,"予定",中間処理!$C:$C,"&gt;="&amp;$G$1,中間処理!$C:$C,"&lt;="&amp;$G$2,中間処理!$D:$D,IF($G$3="すべての作業","&lt;&gt;",$G$3)),0)
)
/IF($G$5="10aあたり",L$8*10,1)),"")</f>
        <v/>
      </c>
      <c r="M148" s="35" t="str">
        <f>IFERROR(IF(M$7="","",
(
SUMIFS(IF($G$4="作業時間（hh:mm）",中間処理!$G:$G,中間処理!$I:$I),中間処理!$E:$E,M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148,中間処理!$B:$B,"予定",中間処理!$C:$C,"&gt;="&amp;$G$1,中間処理!$C:$C,"&lt;="&amp;$G$2,中間処理!$D:$D,IF($G$3="すべての作業","&lt;&gt;",$G$3)),0)
)
/IF($G$5="10aあたり",M$8*10,1)),"")</f>
        <v/>
      </c>
      <c r="N148" s="35" t="str">
        <f>IFERROR(IF(N$7="","",
(
SUMIFS(IF($G$4="作業時間（hh:mm）",中間処理!$G:$G,中間処理!$I:$I),中間処理!$E:$E,N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148,中間処理!$B:$B,"予定",中間処理!$C:$C,"&gt;="&amp;$G$1,中間処理!$C:$C,"&lt;="&amp;$G$2,中間処理!$D:$D,IF($G$3="すべての作業","&lt;&gt;",$G$3)),0)
)
/IF($G$5="10aあたり",N$8*10,1)),"")</f>
        <v/>
      </c>
      <c r="O148" s="35" t="str">
        <f>IFERROR(IF(O$7="","",
(
SUMIFS(IF($G$4="作業時間（hh:mm）",中間処理!$G:$G,中間処理!$I:$I),中間処理!$E:$E,O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148,中間処理!$B:$B,"予定",中間処理!$C:$C,"&gt;="&amp;$G$1,中間処理!$C:$C,"&lt;="&amp;$G$2,中間処理!$D:$D,IF($G$3="すべての作業","&lt;&gt;",$G$3)),0)
)
/IF($G$5="10aあたり",O$8*10,1)),"")</f>
        <v/>
      </c>
      <c r="P148" s="35" t="str">
        <f>IFERROR(IF(P$7="","",
(
SUMIFS(IF($G$4="作業時間（hh:mm）",中間処理!$G:$G,中間処理!$I:$I),中間処理!$E:$E,P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148,中間処理!$B:$B,"予定",中間処理!$C:$C,"&gt;="&amp;$G$1,中間処理!$C:$C,"&lt;="&amp;$G$2,中間処理!$D:$D,IF($G$3="すべての作業","&lt;&gt;",$G$3)),0)
)
/IF($G$5="10aあたり",P$8*10,1)),"")</f>
        <v/>
      </c>
      <c r="Q148" s="35" t="str">
        <f>IFERROR(IF(Q$7="","",
(
SUMIFS(IF($G$4="作業時間（hh:mm）",中間処理!$G:$G,中間処理!$I:$I),中間処理!$E:$E,Q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148,中間処理!$B:$B,"予定",中間処理!$C:$C,"&gt;="&amp;$G$1,中間処理!$C:$C,"&lt;="&amp;$G$2,中間処理!$D:$D,IF($G$3="すべての作業","&lt;&gt;",$G$3)),0)
)
/IF($G$5="10aあたり",Q$8*10,1)),"")</f>
        <v/>
      </c>
      <c r="R148" s="35" t="str">
        <f>IFERROR(IF(R$7="","",
(
SUMIFS(IF($G$4="作業時間（hh:mm）",中間処理!$G:$G,中間処理!$I:$I),中間処理!$E:$E,R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148,中間処理!$B:$B,"予定",中間処理!$C:$C,"&gt;="&amp;$G$1,中間処理!$C:$C,"&lt;="&amp;$G$2,中間処理!$D:$D,IF($G$3="すべての作業","&lt;&gt;",$G$3)),0)
)
/IF($G$5="10aあたり",R$8*10,1)),"")</f>
        <v/>
      </c>
      <c r="S148" s="35" t="str">
        <f>IFERROR(IF(S$7="","",
(
SUMIFS(IF($G$4="作業時間（hh:mm）",中間処理!$G:$G,中間処理!$I:$I),中間処理!$E:$E,S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148,中間処理!$B:$B,"予定",中間処理!$C:$C,"&gt;="&amp;$G$1,中間処理!$C:$C,"&lt;="&amp;$G$2,中間処理!$D:$D,IF($G$3="すべての作業","&lt;&gt;",$G$3)),0)
)
/IF($G$5="10aあたり",S$8*10,1)),"")</f>
        <v/>
      </c>
      <c r="T148" s="35" t="str">
        <f>IFERROR(IF(T$7="","",
(
SUMIFS(IF($G$4="作業時間（hh:mm）",中間処理!$G:$G,中間処理!$I:$I),中間処理!$E:$E,T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148,中間処理!$B:$B,"予定",中間処理!$C:$C,"&gt;="&amp;$G$1,中間処理!$C:$C,"&lt;="&amp;$G$2,中間処理!$D:$D,IF($G$3="すべての作業","&lt;&gt;",$G$3)),0)
)
/IF($G$5="10aあたり",T$8*10,1)),"")</f>
        <v/>
      </c>
      <c r="U148" s="35" t="str">
        <f>IFERROR(IF(U$7="","",
(
SUMIFS(IF($G$4="作業時間（hh:mm）",中間処理!$G:$G,中間処理!$I:$I),中間処理!$E:$E,U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148,中間処理!$B:$B,"予定",中間処理!$C:$C,"&gt;="&amp;$G$1,中間処理!$C:$C,"&lt;="&amp;$G$2,中間処理!$D:$D,IF($G$3="すべての作業","&lt;&gt;",$G$3)),0)
)
/IF($G$5="10aあたり",U$8*10,1)),"")</f>
        <v/>
      </c>
      <c r="V148" s="35" t="str">
        <f>IFERROR(IF(V$7="","",
(
SUMIFS(IF($G$4="作業時間（hh:mm）",中間処理!$G:$G,中間処理!$I:$I),中間処理!$E:$E,V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148,中間処理!$B:$B,"予定",中間処理!$C:$C,"&gt;="&amp;$G$1,中間処理!$C:$C,"&lt;="&amp;$G$2,中間処理!$D:$D,IF($G$3="すべての作業","&lt;&gt;",$G$3)),0)
)
/IF($G$5="10aあたり",V$8*10,1)),"")</f>
        <v/>
      </c>
      <c r="W148" s="35" t="str">
        <f>IFERROR(IF(W$7="","",
(
SUMIFS(IF($G$4="作業時間（hh:mm）",中間処理!$G:$G,中間処理!$I:$I),中間処理!$E:$E,W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148,中間処理!$B:$B,"予定",中間処理!$C:$C,"&gt;="&amp;$G$1,中間処理!$C:$C,"&lt;="&amp;$G$2,中間処理!$D:$D,IF($G$3="すべての作業","&lt;&gt;",$G$3)),0)
)
/IF($G$5="10aあたり",W$8*10,1)),"")</f>
        <v/>
      </c>
      <c r="X148" s="35" t="str">
        <f>IFERROR(IF(X$7="","",
(
SUMIFS(IF($G$4="作業時間（hh:mm）",中間処理!$G:$G,中間処理!$I:$I),中間処理!$E:$E,X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148,中間処理!$B:$B,"予定",中間処理!$C:$C,"&gt;="&amp;$G$1,中間処理!$C:$C,"&lt;="&amp;$G$2,中間処理!$D:$D,IF($G$3="すべての作業","&lt;&gt;",$G$3)),0)
)
/IF($G$5="10aあたり",X$8*10,1)),"")</f>
        <v/>
      </c>
      <c r="Y148" s="35" t="str">
        <f>IFERROR(IF(Y$7="","",
(
SUMIFS(IF($G$4="作業時間（hh:mm）",中間処理!$G:$G,中間処理!$I:$I),中間処理!$E:$E,Y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148,中間処理!$B:$B,"予定",中間処理!$C:$C,"&gt;="&amp;$G$1,中間処理!$C:$C,"&lt;="&amp;$G$2,中間処理!$D:$D,IF($G$3="すべての作業","&lt;&gt;",$G$3)),0)
)
/IF($G$5="10aあたり",Y$8*10,1)),"")</f>
        <v/>
      </c>
      <c r="Z148" s="35" t="str">
        <f>IFERROR(IF(Z$7="","",
(
SUMIFS(IF($G$4="作業時間（hh:mm）",中間処理!$G:$G,中間処理!$I:$I),中間処理!$E:$E,Z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148,中間処理!$B:$B,"予定",中間処理!$C:$C,"&gt;="&amp;$G$1,中間処理!$C:$C,"&lt;="&amp;$G$2,中間処理!$D:$D,IF($G$3="すべての作業","&lt;&gt;",$G$3)),0)
)
/IF($G$5="10aあたり",Z$8*10,1)),"")</f>
        <v/>
      </c>
      <c r="AA148" s="35" t="str">
        <f>IFERROR(IF(AA$7="","",
(
SUMIFS(IF($G$4="作業時間（hh:mm）",中間処理!$G:$G,中間処理!$I:$I),中間処理!$E:$E,AA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148,中間処理!$B:$B,"予定",中間処理!$C:$C,"&gt;="&amp;$G$1,中間処理!$C:$C,"&lt;="&amp;$G$2,中間処理!$D:$D,IF($G$3="すべての作業","&lt;&gt;",$G$3)),0)
)
/IF($G$5="10aあたり",AA$8*10,1)),"")</f>
        <v/>
      </c>
      <c r="AB148" s="35" t="str">
        <f>IFERROR(IF(AB$7="","",
(
SUMIFS(IF($G$4="作業時間（hh:mm）",中間処理!$G:$G,中間処理!$I:$I),中間処理!$E:$E,AB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148,中間処理!$B:$B,"予定",中間処理!$C:$C,"&gt;="&amp;$G$1,中間処理!$C:$C,"&lt;="&amp;$G$2,中間処理!$D:$D,IF($G$3="すべての作業","&lt;&gt;",$G$3)),0)
)
/IF($G$5="10aあたり",AB$8*10,1)),"")</f>
        <v/>
      </c>
      <c r="AC148" s="35" t="str">
        <f>IFERROR(IF(AC$7="","",
(
SUMIFS(IF($G$4="作業時間（hh:mm）",中間処理!$G:$G,中間処理!$I:$I),中間処理!$E:$E,AC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148,中間処理!$B:$B,"予定",中間処理!$C:$C,"&gt;="&amp;$G$1,中間処理!$C:$C,"&lt;="&amp;$G$2,中間処理!$D:$D,IF($G$3="すべての作業","&lt;&gt;",$G$3)),0)
)
/IF($G$5="10aあたり",AC$8*10,1)),"")</f>
        <v/>
      </c>
      <c r="AD148" s="35" t="str">
        <f>IFERROR(IF(AD$7="","",
(
SUMIFS(IF($G$4="作業時間（hh:mm）",中間処理!$G:$G,中間処理!$I:$I),中間処理!$E:$E,AD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148,中間処理!$B:$B,"予定",中間処理!$C:$C,"&gt;="&amp;$G$1,中間処理!$C:$C,"&lt;="&amp;$G$2,中間処理!$D:$D,IF($G$3="すべての作業","&lt;&gt;",$G$3)),0)
)
/IF($G$5="10aあたり",AD$8*10,1)),"")</f>
        <v/>
      </c>
      <c r="AE148" s="35" t="str">
        <f>IFERROR(IF(AE$7="","",
(
SUMIFS(IF($G$4="作業時間（hh:mm）",中間処理!$G:$G,中間処理!$I:$I),中間処理!$E:$E,AE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148,中間処理!$B:$B,"予定",中間処理!$C:$C,"&gt;="&amp;$G$1,中間処理!$C:$C,"&lt;="&amp;$G$2,中間処理!$D:$D,IF($G$3="すべての作業","&lt;&gt;",$G$3)),0)
)
/IF($G$5="10aあたり",AE$8*10,1)),"")</f>
        <v/>
      </c>
      <c r="AF148" s="35" t="str">
        <f>IFERROR(IF(AF$7="","",
(
SUMIFS(IF($G$4="作業時間（hh:mm）",中間処理!$G:$G,中間処理!$I:$I),中間処理!$E:$E,AF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148,中間処理!$B:$B,"予定",中間処理!$C:$C,"&gt;="&amp;$G$1,中間処理!$C:$C,"&lt;="&amp;$G$2,中間処理!$D:$D,IF($G$3="すべての作業","&lt;&gt;",$G$3)),0)
)
/IF($G$5="10aあたり",AF$8*10,1)),"")</f>
        <v/>
      </c>
      <c r="AG148" s="35" t="str">
        <f>IFERROR(IF(AG$7="","",
(
SUMIFS(IF($G$4="作業時間（hh:mm）",中間処理!$G:$G,中間処理!$I:$I),中間処理!$E:$E,AG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148,中間処理!$B:$B,"予定",中間処理!$C:$C,"&gt;="&amp;$G$1,中間処理!$C:$C,"&lt;="&amp;$G$2,中間処理!$D:$D,IF($G$3="すべての作業","&lt;&gt;",$G$3)),0)
)
/IF($G$5="10aあたり",AG$8*10,1)),"")</f>
        <v/>
      </c>
      <c r="AH148" s="35" t="str">
        <f>IFERROR(IF(AH$7="","",
(
SUMIFS(IF($G$4="作業時間（hh:mm）",中間処理!$G:$G,中間処理!$I:$I),中間処理!$E:$E,AH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148,中間処理!$B:$B,"予定",中間処理!$C:$C,"&gt;="&amp;$G$1,中間処理!$C:$C,"&lt;="&amp;$G$2,中間処理!$D:$D,IF($G$3="すべての作業","&lt;&gt;",$G$3)),0)
)
/IF($G$5="10aあたり",AH$8*10,1)),"")</f>
        <v/>
      </c>
      <c r="AI148" s="35" t="str">
        <f>IFERROR(IF(AI$7="","",
(
SUMIFS(IF($G$4="作業時間（hh:mm）",中間処理!$G:$G,中間処理!$I:$I),中間処理!$E:$E,AI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148,中間処理!$B:$B,"予定",中間処理!$C:$C,"&gt;="&amp;$G$1,中間処理!$C:$C,"&lt;="&amp;$G$2,中間処理!$D:$D,IF($G$3="すべての作業","&lt;&gt;",$G$3)),0)
)
/IF($G$5="10aあたり",AI$8*10,1)),"")</f>
        <v/>
      </c>
      <c r="AJ148" s="35" t="str">
        <f>IFERROR(IF(AJ$7="","",
(
SUMIFS(IF($G$4="作業時間（hh:mm）",中間処理!$G:$G,中間処理!$I:$I),中間処理!$E:$E,AJ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148,中間処理!$B:$B,"予定",中間処理!$C:$C,"&gt;="&amp;$G$1,中間処理!$C:$C,"&lt;="&amp;$G$2,中間処理!$D:$D,IF($G$3="すべての作業","&lt;&gt;",$G$3)),0)
)
/IF($G$5="10aあたり",AJ$8*10,1)),"")</f>
        <v/>
      </c>
      <c r="AK148" s="35" t="str">
        <f>IFERROR(IF(AK$7="","",
(
SUMIFS(IF($G$4="作業時間（hh:mm）",中間処理!$G:$G,中間処理!$I:$I),中間処理!$E:$E,AK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148,中間処理!$B:$B,"予定",中間処理!$C:$C,"&gt;="&amp;$G$1,中間処理!$C:$C,"&lt;="&amp;$G$2,中間処理!$D:$D,IF($G$3="すべての作業","&lt;&gt;",$G$3)),0)
)
/IF($G$5="10aあたり",AK$8*10,1)),"")</f>
        <v/>
      </c>
      <c r="AL148" s="35" t="str">
        <f>IFERROR(IF(AL$7="","",
(
SUMIFS(IF($G$4="作業時間（hh:mm）",中間処理!$G:$G,中間処理!$I:$I),中間処理!$E:$E,AL$7,中間処理!$F:$F,$F148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148,中間処理!$B:$B,"予定",中間処理!$C:$C,"&gt;="&amp;$G$1,中間処理!$C:$C,"&lt;="&amp;$G$2,中間処理!$D:$D,IF($G$3="すべての作業","&lt;&gt;",$G$3)),0)
)
/IF($G$5="10aあたり",AL$8*10,1)),"")</f>
        <v/>
      </c>
    </row>
    <row r="149" spans="7:38">
      <c r="G149" s="13"/>
      <c r="H149" s="22" t="str">
        <f>IF(G149="","",
IF(G$4="作業時間（hh:mm）",SUM(I149:AL149),
IF(
COUNTIFS(単価情報!C:C,F149,単価情報!B:B,"作業者",単価情報!K:K,"&gt;="&amp;G$1,単価情報!J:J,"&lt;="&amp;G$2)
+COUNTIFS(単価情報!C:C,F149,単価情報!B:B,"作業者",単価情報!K:K,"",単価情報!J:J,"&lt;="&amp;G$2)=0,
"単価設定なし",SUM(I149:AL149))))</f>
        <v/>
      </c>
      <c r="I149" s="34" t="str">
        <f>IFERROR(IF(I$7="","",
(
SUMIFS(IF($G$4="作業時間（hh:mm）",中間処理!$G:$G,中間処理!$I:$I),中間処理!$E:$E,I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149,中間処理!$B:$B,"予定",中間処理!$C:$C,"&gt;="&amp;$G$1,中間処理!$C:$C,"&lt;="&amp;$G$2,中間処理!$D:$D,IF($G$3="すべての作業","&lt;&gt;",$G$3)),0)
)
/IF($G$5="10aあたり",I$8*10,1)),"")</f>
        <v/>
      </c>
      <c r="J149" s="35" t="str">
        <f>IFERROR(IF(J$7="","",
(
SUMIFS(IF($G$4="作業時間（hh:mm）",中間処理!$G:$G,中間処理!$I:$I),中間処理!$E:$E,J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149,中間処理!$B:$B,"予定",中間処理!$C:$C,"&gt;="&amp;$G$1,中間処理!$C:$C,"&lt;="&amp;$G$2,中間処理!$D:$D,IF($G$3="すべての作業","&lt;&gt;",$G$3)),0)
)
/IF($G$5="10aあたり",J$8*10,1)),"")</f>
        <v/>
      </c>
      <c r="K149" s="35" t="str">
        <f>IFERROR(IF(K$7="","",
(
SUMIFS(IF($G$4="作業時間（hh:mm）",中間処理!$G:$G,中間処理!$I:$I),中間処理!$E:$E,K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149,中間処理!$B:$B,"予定",中間処理!$C:$C,"&gt;="&amp;$G$1,中間処理!$C:$C,"&lt;="&amp;$G$2,中間処理!$D:$D,IF($G$3="すべての作業","&lt;&gt;",$G$3)),0)
)
/IF($G$5="10aあたり",K$8*10,1)),"")</f>
        <v/>
      </c>
      <c r="L149" s="35" t="str">
        <f>IFERROR(IF(L$7="","",
(
SUMIFS(IF($G$4="作業時間（hh:mm）",中間処理!$G:$G,中間処理!$I:$I),中間処理!$E:$E,L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149,中間処理!$B:$B,"予定",中間処理!$C:$C,"&gt;="&amp;$G$1,中間処理!$C:$C,"&lt;="&amp;$G$2,中間処理!$D:$D,IF($G$3="すべての作業","&lt;&gt;",$G$3)),0)
)
/IF($G$5="10aあたり",L$8*10,1)),"")</f>
        <v/>
      </c>
      <c r="M149" s="35" t="str">
        <f>IFERROR(IF(M$7="","",
(
SUMIFS(IF($G$4="作業時間（hh:mm）",中間処理!$G:$G,中間処理!$I:$I),中間処理!$E:$E,M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149,中間処理!$B:$B,"予定",中間処理!$C:$C,"&gt;="&amp;$G$1,中間処理!$C:$C,"&lt;="&amp;$G$2,中間処理!$D:$D,IF($G$3="すべての作業","&lt;&gt;",$G$3)),0)
)
/IF($G$5="10aあたり",M$8*10,1)),"")</f>
        <v/>
      </c>
      <c r="N149" s="35" t="str">
        <f>IFERROR(IF(N$7="","",
(
SUMIFS(IF($G$4="作業時間（hh:mm）",中間処理!$G:$G,中間処理!$I:$I),中間処理!$E:$E,N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149,中間処理!$B:$B,"予定",中間処理!$C:$C,"&gt;="&amp;$G$1,中間処理!$C:$C,"&lt;="&amp;$G$2,中間処理!$D:$D,IF($G$3="すべての作業","&lt;&gt;",$G$3)),0)
)
/IF($G$5="10aあたり",N$8*10,1)),"")</f>
        <v/>
      </c>
      <c r="O149" s="35" t="str">
        <f>IFERROR(IF(O$7="","",
(
SUMIFS(IF($G$4="作業時間（hh:mm）",中間処理!$G:$G,中間処理!$I:$I),中間処理!$E:$E,O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149,中間処理!$B:$B,"予定",中間処理!$C:$C,"&gt;="&amp;$G$1,中間処理!$C:$C,"&lt;="&amp;$G$2,中間処理!$D:$D,IF($G$3="すべての作業","&lt;&gt;",$G$3)),0)
)
/IF($G$5="10aあたり",O$8*10,1)),"")</f>
        <v/>
      </c>
      <c r="P149" s="35" t="str">
        <f>IFERROR(IF(P$7="","",
(
SUMIFS(IF($G$4="作業時間（hh:mm）",中間処理!$G:$G,中間処理!$I:$I),中間処理!$E:$E,P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149,中間処理!$B:$B,"予定",中間処理!$C:$C,"&gt;="&amp;$G$1,中間処理!$C:$C,"&lt;="&amp;$G$2,中間処理!$D:$D,IF($G$3="すべての作業","&lt;&gt;",$G$3)),0)
)
/IF($G$5="10aあたり",P$8*10,1)),"")</f>
        <v/>
      </c>
      <c r="Q149" s="35" t="str">
        <f>IFERROR(IF(Q$7="","",
(
SUMIFS(IF($G$4="作業時間（hh:mm）",中間処理!$G:$G,中間処理!$I:$I),中間処理!$E:$E,Q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149,中間処理!$B:$B,"予定",中間処理!$C:$C,"&gt;="&amp;$G$1,中間処理!$C:$C,"&lt;="&amp;$G$2,中間処理!$D:$D,IF($G$3="すべての作業","&lt;&gt;",$G$3)),0)
)
/IF($G$5="10aあたり",Q$8*10,1)),"")</f>
        <v/>
      </c>
      <c r="R149" s="35" t="str">
        <f>IFERROR(IF(R$7="","",
(
SUMIFS(IF($G$4="作業時間（hh:mm）",中間処理!$G:$G,中間処理!$I:$I),中間処理!$E:$E,R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149,中間処理!$B:$B,"予定",中間処理!$C:$C,"&gt;="&amp;$G$1,中間処理!$C:$C,"&lt;="&amp;$G$2,中間処理!$D:$D,IF($G$3="すべての作業","&lt;&gt;",$G$3)),0)
)
/IF($G$5="10aあたり",R$8*10,1)),"")</f>
        <v/>
      </c>
      <c r="S149" s="35" t="str">
        <f>IFERROR(IF(S$7="","",
(
SUMIFS(IF($G$4="作業時間（hh:mm）",中間処理!$G:$G,中間処理!$I:$I),中間処理!$E:$E,S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149,中間処理!$B:$B,"予定",中間処理!$C:$C,"&gt;="&amp;$G$1,中間処理!$C:$C,"&lt;="&amp;$G$2,中間処理!$D:$D,IF($G$3="すべての作業","&lt;&gt;",$G$3)),0)
)
/IF($G$5="10aあたり",S$8*10,1)),"")</f>
        <v/>
      </c>
      <c r="T149" s="35" t="str">
        <f>IFERROR(IF(T$7="","",
(
SUMIFS(IF($G$4="作業時間（hh:mm）",中間処理!$G:$G,中間処理!$I:$I),中間処理!$E:$E,T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149,中間処理!$B:$B,"予定",中間処理!$C:$C,"&gt;="&amp;$G$1,中間処理!$C:$C,"&lt;="&amp;$G$2,中間処理!$D:$D,IF($G$3="すべての作業","&lt;&gt;",$G$3)),0)
)
/IF($G$5="10aあたり",T$8*10,1)),"")</f>
        <v/>
      </c>
      <c r="U149" s="35" t="str">
        <f>IFERROR(IF(U$7="","",
(
SUMIFS(IF($G$4="作業時間（hh:mm）",中間処理!$G:$G,中間処理!$I:$I),中間処理!$E:$E,U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149,中間処理!$B:$B,"予定",中間処理!$C:$C,"&gt;="&amp;$G$1,中間処理!$C:$C,"&lt;="&amp;$G$2,中間処理!$D:$D,IF($G$3="すべての作業","&lt;&gt;",$G$3)),0)
)
/IF($G$5="10aあたり",U$8*10,1)),"")</f>
        <v/>
      </c>
      <c r="V149" s="35" t="str">
        <f>IFERROR(IF(V$7="","",
(
SUMIFS(IF($G$4="作業時間（hh:mm）",中間処理!$G:$G,中間処理!$I:$I),中間処理!$E:$E,V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149,中間処理!$B:$B,"予定",中間処理!$C:$C,"&gt;="&amp;$G$1,中間処理!$C:$C,"&lt;="&amp;$G$2,中間処理!$D:$D,IF($G$3="すべての作業","&lt;&gt;",$G$3)),0)
)
/IF($G$5="10aあたり",V$8*10,1)),"")</f>
        <v/>
      </c>
      <c r="W149" s="35" t="str">
        <f>IFERROR(IF(W$7="","",
(
SUMIFS(IF($G$4="作業時間（hh:mm）",中間処理!$G:$G,中間処理!$I:$I),中間処理!$E:$E,W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149,中間処理!$B:$B,"予定",中間処理!$C:$C,"&gt;="&amp;$G$1,中間処理!$C:$C,"&lt;="&amp;$G$2,中間処理!$D:$D,IF($G$3="すべての作業","&lt;&gt;",$G$3)),0)
)
/IF($G$5="10aあたり",W$8*10,1)),"")</f>
        <v/>
      </c>
      <c r="X149" s="35" t="str">
        <f>IFERROR(IF(X$7="","",
(
SUMIFS(IF($G$4="作業時間（hh:mm）",中間処理!$G:$G,中間処理!$I:$I),中間処理!$E:$E,X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149,中間処理!$B:$B,"予定",中間処理!$C:$C,"&gt;="&amp;$G$1,中間処理!$C:$C,"&lt;="&amp;$G$2,中間処理!$D:$D,IF($G$3="すべての作業","&lt;&gt;",$G$3)),0)
)
/IF($G$5="10aあたり",X$8*10,1)),"")</f>
        <v/>
      </c>
      <c r="Y149" s="35" t="str">
        <f>IFERROR(IF(Y$7="","",
(
SUMIFS(IF($G$4="作業時間（hh:mm）",中間処理!$G:$G,中間処理!$I:$I),中間処理!$E:$E,Y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149,中間処理!$B:$B,"予定",中間処理!$C:$C,"&gt;="&amp;$G$1,中間処理!$C:$C,"&lt;="&amp;$G$2,中間処理!$D:$D,IF($G$3="すべての作業","&lt;&gt;",$G$3)),0)
)
/IF($G$5="10aあたり",Y$8*10,1)),"")</f>
        <v/>
      </c>
      <c r="Z149" s="35" t="str">
        <f>IFERROR(IF(Z$7="","",
(
SUMIFS(IF($G$4="作業時間（hh:mm）",中間処理!$G:$G,中間処理!$I:$I),中間処理!$E:$E,Z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149,中間処理!$B:$B,"予定",中間処理!$C:$C,"&gt;="&amp;$G$1,中間処理!$C:$C,"&lt;="&amp;$G$2,中間処理!$D:$D,IF($G$3="すべての作業","&lt;&gt;",$G$3)),0)
)
/IF($G$5="10aあたり",Z$8*10,1)),"")</f>
        <v/>
      </c>
      <c r="AA149" s="35" t="str">
        <f>IFERROR(IF(AA$7="","",
(
SUMIFS(IF($G$4="作業時間（hh:mm）",中間処理!$G:$G,中間処理!$I:$I),中間処理!$E:$E,AA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149,中間処理!$B:$B,"予定",中間処理!$C:$C,"&gt;="&amp;$G$1,中間処理!$C:$C,"&lt;="&amp;$G$2,中間処理!$D:$D,IF($G$3="すべての作業","&lt;&gt;",$G$3)),0)
)
/IF($G$5="10aあたり",AA$8*10,1)),"")</f>
        <v/>
      </c>
      <c r="AB149" s="35" t="str">
        <f>IFERROR(IF(AB$7="","",
(
SUMIFS(IF($G$4="作業時間（hh:mm）",中間処理!$G:$G,中間処理!$I:$I),中間処理!$E:$E,AB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149,中間処理!$B:$B,"予定",中間処理!$C:$C,"&gt;="&amp;$G$1,中間処理!$C:$C,"&lt;="&amp;$G$2,中間処理!$D:$D,IF($G$3="すべての作業","&lt;&gt;",$G$3)),0)
)
/IF($G$5="10aあたり",AB$8*10,1)),"")</f>
        <v/>
      </c>
      <c r="AC149" s="35" t="str">
        <f>IFERROR(IF(AC$7="","",
(
SUMIFS(IF($G$4="作業時間（hh:mm）",中間処理!$G:$G,中間処理!$I:$I),中間処理!$E:$E,AC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149,中間処理!$B:$B,"予定",中間処理!$C:$C,"&gt;="&amp;$G$1,中間処理!$C:$C,"&lt;="&amp;$G$2,中間処理!$D:$D,IF($G$3="すべての作業","&lt;&gt;",$G$3)),0)
)
/IF($G$5="10aあたり",AC$8*10,1)),"")</f>
        <v/>
      </c>
      <c r="AD149" s="35" t="str">
        <f>IFERROR(IF(AD$7="","",
(
SUMIFS(IF($G$4="作業時間（hh:mm）",中間処理!$G:$G,中間処理!$I:$I),中間処理!$E:$E,AD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149,中間処理!$B:$B,"予定",中間処理!$C:$C,"&gt;="&amp;$G$1,中間処理!$C:$C,"&lt;="&amp;$G$2,中間処理!$D:$D,IF($G$3="すべての作業","&lt;&gt;",$G$3)),0)
)
/IF($G$5="10aあたり",AD$8*10,1)),"")</f>
        <v/>
      </c>
      <c r="AE149" s="35" t="str">
        <f>IFERROR(IF(AE$7="","",
(
SUMIFS(IF($G$4="作業時間（hh:mm）",中間処理!$G:$G,中間処理!$I:$I),中間処理!$E:$E,AE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149,中間処理!$B:$B,"予定",中間処理!$C:$C,"&gt;="&amp;$G$1,中間処理!$C:$C,"&lt;="&amp;$G$2,中間処理!$D:$D,IF($G$3="すべての作業","&lt;&gt;",$G$3)),0)
)
/IF($G$5="10aあたり",AE$8*10,1)),"")</f>
        <v/>
      </c>
      <c r="AF149" s="35" t="str">
        <f>IFERROR(IF(AF$7="","",
(
SUMIFS(IF($G$4="作業時間（hh:mm）",中間処理!$G:$G,中間処理!$I:$I),中間処理!$E:$E,AF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149,中間処理!$B:$B,"予定",中間処理!$C:$C,"&gt;="&amp;$G$1,中間処理!$C:$C,"&lt;="&amp;$G$2,中間処理!$D:$D,IF($G$3="すべての作業","&lt;&gt;",$G$3)),0)
)
/IF($G$5="10aあたり",AF$8*10,1)),"")</f>
        <v/>
      </c>
      <c r="AG149" s="35" t="str">
        <f>IFERROR(IF(AG$7="","",
(
SUMIFS(IF($G$4="作業時間（hh:mm）",中間処理!$G:$G,中間処理!$I:$I),中間処理!$E:$E,AG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149,中間処理!$B:$B,"予定",中間処理!$C:$C,"&gt;="&amp;$G$1,中間処理!$C:$C,"&lt;="&amp;$G$2,中間処理!$D:$D,IF($G$3="すべての作業","&lt;&gt;",$G$3)),0)
)
/IF($G$5="10aあたり",AG$8*10,1)),"")</f>
        <v/>
      </c>
      <c r="AH149" s="35" t="str">
        <f>IFERROR(IF(AH$7="","",
(
SUMIFS(IF($G$4="作業時間（hh:mm）",中間処理!$G:$G,中間処理!$I:$I),中間処理!$E:$E,AH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149,中間処理!$B:$B,"予定",中間処理!$C:$C,"&gt;="&amp;$G$1,中間処理!$C:$C,"&lt;="&amp;$G$2,中間処理!$D:$D,IF($G$3="すべての作業","&lt;&gt;",$G$3)),0)
)
/IF($G$5="10aあたり",AH$8*10,1)),"")</f>
        <v/>
      </c>
      <c r="AI149" s="35" t="str">
        <f>IFERROR(IF(AI$7="","",
(
SUMIFS(IF($G$4="作業時間（hh:mm）",中間処理!$G:$G,中間処理!$I:$I),中間処理!$E:$E,AI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149,中間処理!$B:$B,"予定",中間処理!$C:$C,"&gt;="&amp;$G$1,中間処理!$C:$C,"&lt;="&amp;$G$2,中間処理!$D:$D,IF($G$3="すべての作業","&lt;&gt;",$G$3)),0)
)
/IF($G$5="10aあたり",AI$8*10,1)),"")</f>
        <v/>
      </c>
      <c r="AJ149" s="35" t="str">
        <f>IFERROR(IF(AJ$7="","",
(
SUMIFS(IF($G$4="作業時間（hh:mm）",中間処理!$G:$G,中間処理!$I:$I),中間処理!$E:$E,AJ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149,中間処理!$B:$B,"予定",中間処理!$C:$C,"&gt;="&amp;$G$1,中間処理!$C:$C,"&lt;="&amp;$G$2,中間処理!$D:$D,IF($G$3="すべての作業","&lt;&gt;",$G$3)),0)
)
/IF($G$5="10aあたり",AJ$8*10,1)),"")</f>
        <v/>
      </c>
      <c r="AK149" s="35" t="str">
        <f>IFERROR(IF(AK$7="","",
(
SUMIFS(IF($G$4="作業時間（hh:mm）",中間処理!$G:$G,中間処理!$I:$I),中間処理!$E:$E,AK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149,中間処理!$B:$B,"予定",中間処理!$C:$C,"&gt;="&amp;$G$1,中間処理!$C:$C,"&lt;="&amp;$G$2,中間処理!$D:$D,IF($G$3="すべての作業","&lt;&gt;",$G$3)),0)
)
/IF($G$5="10aあたり",AK$8*10,1)),"")</f>
        <v/>
      </c>
      <c r="AL149" s="35" t="str">
        <f>IFERROR(IF(AL$7="","",
(
SUMIFS(IF($G$4="作業時間（hh:mm）",中間処理!$G:$G,中間処理!$I:$I),中間処理!$E:$E,AL$7,中間処理!$F:$F,$F149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149,中間処理!$B:$B,"予定",中間処理!$C:$C,"&gt;="&amp;$G$1,中間処理!$C:$C,"&lt;="&amp;$G$2,中間処理!$D:$D,IF($G$3="すべての作業","&lt;&gt;",$G$3)),0)
)
/IF($G$5="10aあたり",AL$8*10,1)),"")</f>
        <v/>
      </c>
    </row>
    <row r="150" spans="7:38">
      <c r="G150" s="13"/>
      <c r="H150" s="22" t="str">
        <f>IF(G150="","",
IF(G$4="作業時間（hh:mm）",SUM(I150:AL150),
IF(
COUNTIFS(単価情報!C:C,F150,単価情報!B:B,"作業者",単価情報!K:K,"&gt;="&amp;G$1,単価情報!J:J,"&lt;="&amp;G$2)
+COUNTIFS(単価情報!C:C,F150,単価情報!B:B,"作業者",単価情報!K:K,"",単価情報!J:J,"&lt;="&amp;G$2)=0,
"単価設定なし",SUM(I150:AL150))))</f>
        <v/>
      </c>
      <c r="I150" s="34" t="str">
        <f>IFERROR(IF(I$7="","",
(
SUMIFS(IF($G$4="作業時間（hh:mm）",中間処理!$G:$G,中間処理!$I:$I),中間処理!$E:$E,I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150,中間処理!$B:$B,"予定",中間処理!$C:$C,"&gt;="&amp;$G$1,中間処理!$C:$C,"&lt;="&amp;$G$2,中間処理!$D:$D,IF($G$3="すべての作業","&lt;&gt;",$G$3)),0)
)
/IF($G$5="10aあたり",I$8*10,1)),"")</f>
        <v/>
      </c>
      <c r="J150" s="35" t="str">
        <f>IFERROR(IF(J$7="","",
(
SUMIFS(IF($G$4="作業時間（hh:mm）",中間処理!$G:$G,中間処理!$I:$I),中間処理!$E:$E,J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150,中間処理!$B:$B,"予定",中間処理!$C:$C,"&gt;="&amp;$G$1,中間処理!$C:$C,"&lt;="&amp;$G$2,中間処理!$D:$D,IF($G$3="すべての作業","&lt;&gt;",$G$3)),0)
)
/IF($G$5="10aあたり",J$8*10,1)),"")</f>
        <v/>
      </c>
      <c r="K150" s="35" t="str">
        <f>IFERROR(IF(K$7="","",
(
SUMIFS(IF($G$4="作業時間（hh:mm）",中間処理!$G:$G,中間処理!$I:$I),中間処理!$E:$E,K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150,中間処理!$B:$B,"予定",中間処理!$C:$C,"&gt;="&amp;$G$1,中間処理!$C:$C,"&lt;="&amp;$G$2,中間処理!$D:$D,IF($G$3="すべての作業","&lt;&gt;",$G$3)),0)
)
/IF($G$5="10aあたり",K$8*10,1)),"")</f>
        <v/>
      </c>
      <c r="L150" s="35" t="str">
        <f>IFERROR(IF(L$7="","",
(
SUMIFS(IF($G$4="作業時間（hh:mm）",中間処理!$G:$G,中間処理!$I:$I),中間処理!$E:$E,L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150,中間処理!$B:$B,"予定",中間処理!$C:$C,"&gt;="&amp;$G$1,中間処理!$C:$C,"&lt;="&amp;$G$2,中間処理!$D:$D,IF($G$3="すべての作業","&lt;&gt;",$G$3)),0)
)
/IF($G$5="10aあたり",L$8*10,1)),"")</f>
        <v/>
      </c>
      <c r="M150" s="35" t="str">
        <f>IFERROR(IF(M$7="","",
(
SUMIFS(IF($G$4="作業時間（hh:mm）",中間処理!$G:$G,中間処理!$I:$I),中間処理!$E:$E,M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150,中間処理!$B:$B,"予定",中間処理!$C:$C,"&gt;="&amp;$G$1,中間処理!$C:$C,"&lt;="&amp;$G$2,中間処理!$D:$D,IF($G$3="すべての作業","&lt;&gt;",$G$3)),0)
)
/IF($G$5="10aあたり",M$8*10,1)),"")</f>
        <v/>
      </c>
      <c r="N150" s="35" t="str">
        <f>IFERROR(IF(N$7="","",
(
SUMIFS(IF($G$4="作業時間（hh:mm）",中間処理!$G:$G,中間処理!$I:$I),中間処理!$E:$E,N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150,中間処理!$B:$B,"予定",中間処理!$C:$C,"&gt;="&amp;$G$1,中間処理!$C:$C,"&lt;="&amp;$G$2,中間処理!$D:$D,IF($G$3="すべての作業","&lt;&gt;",$G$3)),0)
)
/IF($G$5="10aあたり",N$8*10,1)),"")</f>
        <v/>
      </c>
      <c r="O150" s="35" t="str">
        <f>IFERROR(IF(O$7="","",
(
SUMIFS(IF($G$4="作業時間（hh:mm）",中間処理!$G:$G,中間処理!$I:$I),中間処理!$E:$E,O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150,中間処理!$B:$B,"予定",中間処理!$C:$C,"&gt;="&amp;$G$1,中間処理!$C:$C,"&lt;="&amp;$G$2,中間処理!$D:$D,IF($G$3="すべての作業","&lt;&gt;",$G$3)),0)
)
/IF($G$5="10aあたり",O$8*10,1)),"")</f>
        <v/>
      </c>
      <c r="P150" s="35" t="str">
        <f>IFERROR(IF(P$7="","",
(
SUMIFS(IF($G$4="作業時間（hh:mm）",中間処理!$G:$G,中間処理!$I:$I),中間処理!$E:$E,P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150,中間処理!$B:$B,"予定",中間処理!$C:$C,"&gt;="&amp;$G$1,中間処理!$C:$C,"&lt;="&amp;$G$2,中間処理!$D:$D,IF($G$3="すべての作業","&lt;&gt;",$G$3)),0)
)
/IF($G$5="10aあたり",P$8*10,1)),"")</f>
        <v/>
      </c>
      <c r="Q150" s="35" t="str">
        <f>IFERROR(IF(Q$7="","",
(
SUMIFS(IF($G$4="作業時間（hh:mm）",中間処理!$G:$G,中間処理!$I:$I),中間処理!$E:$E,Q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150,中間処理!$B:$B,"予定",中間処理!$C:$C,"&gt;="&amp;$G$1,中間処理!$C:$C,"&lt;="&amp;$G$2,中間処理!$D:$D,IF($G$3="すべての作業","&lt;&gt;",$G$3)),0)
)
/IF($G$5="10aあたり",Q$8*10,1)),"")</f>
        <v/>
      </c>
      <c r="R150" s="35" t="str">
        <f>IFERROR(IF(R$7="","",
(
SUMIFS(IF($G$4="作業時間（hh:mm）",中間処理!$G:$G,中間処理!$I:$I),中間処理!$E:$E,R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150,中間処理!$B:$B,"予定",中間処理!$C:$C,"&gt;="&amp;$G$1,中間処理!$C:$C,"&lt;="&amp;$G$2,中間処理!$D:$D,IF($G$3="すべての作業","&lt;&gt;",$G$3)),0)
)
/IF($G$5="10aあたり",R$8*10,1)),"")</f>
        <v/>
      </c>
      <c r="S150" s="35" t="str">
        <f>IFERROR(IF(S$7="","",
(
SUMIFS(IF($G$4="作業時間（hh:mm）",中間処理!$G:$G,中間処理!$I:$I),中間処理!$E:$E,S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150,中間処理!$B:$B,"予定",中間処理!$C:$C,"&gt;="&amp;$G$1,中間処理!$C:$C,"&lt;="&amp;$G$2,中間処理!$D:$D,IF($G$3="すべての作業","&lt;&gt;",$G$3)),0)
)
/IF($G$5="10aあたり",S$8*10,1)),"")</f>
        <v/>
      </c>
      <c r="T150" s="35" t="str">
        <f>IFERROR(IF(T$7="","",
(
SUMIFS(IF($G$4="作業時間（hh:mm）",中間処理!$G:$G,中間処理!$I:$I),中間処理!$E:$E,T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150,中間処理!$B:$B,"予定",中間処理!$C:$C,"&gt;="&amp;$G$1,中間処理!$C:$C,"&lt;="&amp;$G$2,中間処理!$D:$D,IF($G$3="すべての作業","&lt;&gt;",$G$3)),0)
)
/IF($G$5="10aあたり",T$8*10,1)),"")</f>
        <v/>
      </c>
      <c r="U150" s="35" t="str">
        <f>IFERROR(IF(U$7="","",
(
SUMIFS(IF($G$4="作業時間（hh:mm）",中間処理!$G:$G,中間処理!$I:$I),中間処理!$E:$E,U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150,中間処理!$B:$B,"予定",中間処理!$C:$C,"&gt;="&amp;$G$1,中間処理!$C:$C,"&lt;="&amp;$G$2,中間処理!$D:$D,IF($G$3="すべての作業","&lt;&gt;",$G$3)),0)
)
/IF($G$5="10aあたり",U$8*10,1)),"")</f>
        <v/>
      </c>
      <c r="V150" s="35" t="str">
        <f>IFERROR(IF(V$7="","",
(
SUMIFS(IF($G$4="作業時間（hh:mm）",中間処理!$G:$G,中間処理!$I:$I),中間処理!$E:$E,V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150,中間処理!$B:$B,"予定",中間処理!$C:$C,"&gt;="&amp;$G$1,中間処理!$C:$C,"&lt;="&amp;$G$2,中間処理!$D:$D,IF($G$3="すべての作業","&lt;&gt;",$G$3)),0)
)
/IF($G$5="10aあたり",V$8*10,1)),"")</f>
        <v/>
      </c>
      <c r="W150" s="35" t="str">
        <f>IFERROR(IF(W$7="","",
(
SUMIFS(IF($G$4="作業時間（hh:mm）",中間処理!$G:$G,中間処理!$I:$I),中間処理!$E:$E,W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150,中間処理!$B:$B,"予定",中間処理!$C:$C,"&gt;="&amp;$G$1,中間処理!$C:$C,"&lt;="&amp;$G$2,中間処理!$D:$D,IF($G$3="すべての作業","&lt;&gt;",$G$3)),0)
)
/IF($G$5="10aあたり",W$8*10,1)),"")</f>
        <v/>
      </c>
      <c r="X150" s="35" t="str">
        <f>IFERROR(IF(X$7="","",
(
SUMIFS(IF($G$4="作業時間（hh:mm）",中間処理!$G:$G,中間処理!$I:$I),中間処理!$E:$E,X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150,中間処理!$B:$B,"予定",中間処理!$C:$C,"&gt;="&amp;$G$1,中間処理!$C:$C,"&lt;="&amp;$G$2,中間処理!$D:$D,IF($G$3="すべての作業","&lt;&gt;",$G$3)),0)
)
/IF($G$5="10aあたり",X$8*10,1)),"")</f>
        <v/>
      </c>
      <c r="Y150" s="35" t="str">
        <f>IFERROR(IF(Y$7="","",
(
SUMIFS(IF($G$4="作業時間（hh:mm）",中間処理!$G:$G,中間処理!$I:$I),中間処理!$E:$E,Y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150,中間処理!$B:$B,"予定",中間処理!$C:$C,"&gt;="&amp;$G$1,中間処理!$C:$C,"&lt;="&amp;$G$2,中間処理!$D:$D,IF($G$3="すべての作業","&lt;&gt;",$G$3)),0)
)
/IF($G$5="10aあたり",Y$8*10,1)),"")</f>
        <v/>
      </c>
      <c r="Z150" s="35" t="str">
        <f>IFERROR(IF(Z$7="","",
(
SUMIFS(IF($G$4="作業時間（hh:mm）",中間処理!$G:$G,中間処理!$I:$I),中間処理!$E:$E,Z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150,中間処理!$B:$B,"予定",中間処理!$C:$C,"&gt;="&amp;$G$1,中間処理!$C:$C,"&lt;="&amp;$G$2,中間処理!$D:$D,IF($G$3="すべての作業","&lt;&gt;",$G$3)),0)
)
/IF($G$5="10aあたり",Z$8*10,1)),"")</f>
        <v/>
      </c>
      <c r="AA150" s="35" t="str">
        <f>IFERROR(IF(AA$7="","",
(
SUMIFS(IF($G$4="作業時間（hh:mm）",中間処理!$G:$G,中間処理!$I:$I),中間処理!$E:$E,AA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150,中間処理!$B:$B,"予定",中間処理!$C:$C,"&gt;="&amp;$G$1,中間処理!$C:$C,"&lt;="&amp;$G$2,中間処理!$D:$D,IF($G$3="すべての作業","&lt;&gt;",$G$3)),0)
)
/IF($G$5="10aあたり",AA$8*10,1)),"")</f>
        <v/>
      </c>
      <c r="AB150" s="35" t="str">
        <f>IFERROR(IF(AB$7="","",
(
SUMIFS(IF($G$4="作業時間（hh:mm）",中間処理!$G:$G,中間処理!$I:$I),中間処理!$E:$E,AB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150,中間処理!$B:$B,"予定",中間処理!$C:$C,"&gt;="&amp;$G$1,中間処理!$C:$C,"&lt;="&amp;$G$2,中間処理!$D:$D,IF($G$3="すべての作業","&lt;&gt;",$G$3)),0)
)
/IF($G$5="10aあたり",AB$8*10,1)),"")</f>
        <v/>
      </c>
      <c r="AC150" s="35" t="str">
        <f>IFERROR(IF(AC$7="","",
(
SUMIFS(IF($G$4="作業時間（hh:mm）",中間処理!$G:$G,中間処理!$I:$I),中間処理!$E:$E,AC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150,中間処理!$B:$B,"予定",中間処理!$C:$C,"&gt;="&amp;$G$1,中間処理!$C:$C,"&lt;="&amp;$G$2,中間処理!$D:$D,IF($G$3="すべての作業","&lt;&gt;",$G$3)),0)
)
/IF($G$5="10aあたり",AC$8*10,1)),"")</f>
        <v/>
      </c>
      <c r="AD150" s="35" t="str">
        <f>IFERROR(IF(AD$7="","",
(
SUMIFS(IF($G$4="作業時間（hh:mm）",中間処理!$G:$G,中間処理!$I:$I),中間処理!$E:$E,AD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150,中間処理!$B:$B,"予定",中間処理!$C:$C,"&gt;="&amp;$G$1,中間処理!$C:$C,"&lt;="&amp;$G$2,中間処理!$D:$D,IF($G$3="すべての作業","&lt;&gt;",$G$3)),0)
)
/IF($G$5="10aあたり",AD$8*10,1)),"")</f>
        <v/>
      </c>
      <c r="AE150" s="35" t="str">
        <f>IFERROR(IF(AE$7="","",
(
SUMIFS(IF($G$4="作業時間（hh:mm）",中間処理!$G:$G,中間処理!$I:$I),中間処理!$E:$E,AE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150,中間処理!$B:$B,"予定",中間処理!$C:$C,"&gt;="&amp;$G$1,中間処理!$C:$C,"&lt;="&amp;$G$2,中間処理!$D:$D,IF($G$3="すべての作業","&lt;&gt;",$G$3)),0)
)
/IF($G$5="10aあたり",AE$8*10,1)),"")</f>
        <v/>
      </c>
      <c r="AF150" s="35" t="str">
        <f>IFERROR(IF(AF$7="","",
(
SUMIFS(IF($G$4="作業時間（hh:mm）",中間処理!$G:$G,中間処理!$I:$I),中間処理!$E:$E,AF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150,中間処理!$B:$B,"予定",中間処理!$C:$C,"&gt;="&amp;$G$1,中間処理!$C:$C,"&lt;="&amp;$G$2,中間処理!$D:$D,IF($G$3="すべての作業","&lt;&gt;",$G$3)),0)
)
/IF($G$5="10aあたり",AF$8*10,1)),"")</f>
        <v/>
      </c>
      <c r="AG150" s="35" t="str">
        <f>IFERROR(IF(AG$7="","",
(
SUMIFS(IF($G$4="作業時間（hh:mm）",中間処理!$G:$G,中間処理!$I:$I),中間処理!$E:$E,AG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150,中間処理!$B:$B,"予定",中間処理!$C:$C,"&gt;="&amp;$G$1,中間処理!$C:$C,"&lt;="&amp;$G$2,中間処理!$D:$D,IF($G$3="すべての作業","&lt;&gt;",$G$3)),0)
)
/IF($G$5="10aあたり",AG$8*10,1)),"")</f>
        <v/>
      </c>
      <c r="AH150" s="35" t="str">
        <f>IFERROR(IF(AH$7="","",
(
SUMIFS(IF($G$4="作業時間（hh:mm）",中間処理!$G:$G,中間処理!$I:$I),中間処理!$E:$E,AH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150,中間処理!$B:$B,"予定",中間処理!$C:$C,"&gt;="&amp;$G$1,中間処理!$C:$C,"&lt;="&amp;$G$2,中間処理!$D:$D,IF($G$3="すべての作業","&lt;&gt;",$G$3)),0)
)
/IF($G$5="10aあたり",AH$8*10,1)),"")</f>
        <v/>
      </c>
      <c r="AI150" s="35" t="str">
        <f>IFERROR(IF(AI$7="","",
(
SUMIFS(IF($G$4="作業時間（hh:mm）",中間処理!$G:$G,中間処理!$I:$I),中間処理!$E:$E,AI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150,中間処理!$B:$B,"予定",中間処理!$C:$C,"&gt;="&amp;$G$1,中間処理!$C:$C,"&lt;="&amp;$G$2,中間処理!$D:$D,IF($G$3="すべての作業","&lt;&gt;",$G$3)),0)
)
/IF($G$5="10aあたり",AI$8*10,1)),"")</f>
        <v/>
      </c>
      <c r="AJ150" s="35" t="str">
        <f>IFERROR(IF(AJ$7="","",
(
SUMIFS(IF($G$4="作業時間（hh:mm）",中間処理!$G:$G,中間処理!$I:$I),中間処理!$E:$E,AJ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150,中間処理!$B:$B,"予定",中間処理!$C:$C,"&gt;="&amp;$G$1,中間処理!$C:$C,"&lt;="&amp;$G$2,中間処理!$D:$D,IF($G$3="すべての作業","&lt;&gt;",$G$3)),0)
)
/IF($G$5="10aあたり",AJ$8*10,1)),"")</f>
        <v/>
      </c>
      <c r="AK150" s="35" t="str">
        <f>IFERROR(IF(AK$7="","",
(
SUMIFS(IF($G$4="作業時間（hh:mm）",中間処理!$G:$G,中間処理!$I:$I),中間処理!$E:$E,AK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150,中間処理!$B:$B,"予定",中間処理!$C:$C,"&gt;="&amp;$G$1,中間処理!$C:$C,"&lt;="&amp;$G$2,中間処理!$D:$D,IF($G$3="すべての作業","&lt;&gt;",$G$3)),0)
)
/IF($G$5="10aあたり",AK$8*10,1)),"")</f>
        <v/>
      </c>
      <c r="AL150" s="35" t="str">
        <f>IFERROR(IF(AL$7="","",
(
SUMIFS(IF($G$4="作業時間（hh:mm）",中間処理!$G:$G,中間処理!$I:$I),中間処理!$E:$E,AL$7,中間処理!$F:$F,$F150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150,中間処理!$B:$B,"予定",中間処理!$C:$C,"&gt;="&amp;$G$1,中間処理!$C:$C,"&lt;="&amp;$G$2,中間処理!$D:$D,IF($G$3="すべての作業","&lt;&gt;",$G$3)),0)
)
/IF($G$5="10aあたり",AL$8*10,1)),"")</f>
        <v/>
      </c>
    </row>
    <row r="151" spans="7:38">
      <c r="G151" s="13"/>
      <c r="H151" s="22" t="str">
        <f>IF(G151="","",
IF(G$4="作業時間（hh:mm）",SUM(I151:AL151),
IF(
COUNTIFS(単価情報!C:C,F151,単価情報!B:B,"作業者",単価情報!K:K,"&gt;="&amp;G$1,単価情報!J:J,"&lt;="&amp;G$2)
+COUNTIFS(単価情報!C:C,F151,単価情報!B:B,"作業者",単価情報!K:K,"",単価情報!J:J,"&lt;="&amp;G$2)=0,
"単価設定なし",SUM(I151:AL151))))</f>
        <v/>
      </c>
      <c r="I151" s="34" t="str">
        <f>IFERROR(IF(I$7="","",
(
SUMIFS(IF($G$4="作業時間（hh:mm）",中間処理!$G:$G,中間処理!$I:$I),中間処理!$E:$E,I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151,中間処理!$B:$B,"予定",中間処理!$C:$C,"&gt;="&amp;$G$1,中間処理!$C:$C,"&lt;="&amp;$G$2,中間処理!$D:$D,IF($G$3="すべての作業","&lt;&gt;",$G$3)),0)
)
/IF($G$5="10aあたり",I$8*10,1)),"")</f>
        <v/>
      </c>
      <c r="J151" s="35" t="str">
        <f>IFERROR(IF(J$7="","",
(
SUMIFS(IF($G$4="作業時間（hh:mm）",中間処理!$G:$G,中間処理!$I:$I),中間処理!$E:$E,J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151,中間処理!$B:$B,"予定",中間処理!$C:$C,"&gt;="&amp;$G$1,中間処理!$C:$C,"&lt;="&amp;$G$2,中間処理!$D:$D,IF($G$3="すべての作業","&lt;&gt;",$G$3)),0)
)
/IF($G$5="10aあたり",J$8*10,1)),"")</f>
        <v/>
      </c>
      <c r="K151" s="35" t="str">
        <f>IFERROR(IF(K$7="","",
(
SUMIFS(IF($G$4="作業時間（hh:mm）",中間処理!$G:$G,中間処理!$I:$I),中間処理!$E:$E,K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151,中間処理!$B:$B,"予定",中間処理!$C:$C,"&gt;="&amp;$G$1,中間処理!$C:$C,"&lt;="&amp;$G$2,中間処理!$D:$D,IF($G$3="すべての作業","&lt;&gt;",$G$3)),0)
)
/IF($G$5="10aあたり",K$8*10,1)),"")</f>
        <v/>
      </c>
      <c r="L151" s="35" t="str">
        <f>IFERROR(IF(L$7="","",
(
SUMIFS(IF($G$4="作業時間（hh:mm）",中間処理!$G:$G,中間処理!$I:$I),中間処理!$E:$E,L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151,中間処理!$B:$B,"予定",中間処理!$C:$C,"&gt;="&amp;$G$1,中間処理!$C:$C,"&lt;="&amp;$G$2,中間処理!$D:$D,IF($G$3="すべての作業","&lt;&gt;",$G$3)),0)
)
/IF($G$5="10aあたり",L$8*10,1)),"")</f>
        <v/>
      </c>
      <c r="M151" s="35" t="str">
        <f>IFERROR(IF(M$7="","",
(
SUMIFS(IF($G$4="作業時間（hh:mm）",中間処理!$G:$G,中間処理!$I:$I),中間処理!$E:$E,M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151,中間処理!$B:$B,"予定",中間処理!$C:$C,"&gt;="&amp;$G$1,中間処理!$C:$C,"&lt;="&amp;$G$2,中間処理!$D:$D,IF($G$3="すべての作業","&lt;&gt;",$G$3)),0)
)
/IF($G$5="10aあたり",M$8*10,1)),"")</f>
        <v/>
      </c>
      <c r="N151" s="35" t="str">
        <f>IFERROR(IF(N$7="","",
(
SUMIFS(IF($G$4="作業時間（hh:mm）",中間処理!$G:$G,中間処理!$I:$I),中間処理!$E:$E,N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151,中間処理!$B:$B,"予定",中間処理!$C:$C,"&gt;="&amp;$G$1,中間処理!$C:$C,"&lt;="&amp;$G$2,中間処理!$D:$D,IF($G$3="すべての作業","&lt;&gt;",$G$3)),0)
)
/IF($G$5="10aあたり",N$8*10,1)),"")</f>
        <v/>
      </c>
      <c r="O151" s="35" t="str">
        <f>IFERROR(IF(O$7="","",
(
SUMIFS(IF($G$4="作業時間（hh:mm）",中間処理!$G:$G,中間処理!$I:$I),中間処理!$E:$E,O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151,中間処理!$B:$B,"予定",中間処理!$C:$C,"&gt;="&amp;$G$1,中間処理!$C:$C,"&lt;="&amp;$G$2,中間処理!$D:$D,IF($G$3="すべての作業","&lt;&gt;",$G$3)),0)
)
/IF($G$5="10aあたり",O$8*10,1)),"")</f>
        <v/>
      </c>
      <c r="P151" s="35" t="str">
        <f>IFERROR(IF(P$7="","",
(
SUMIFS(IF($G$4="作業時間（hh:mm）",中間処理!$G:$G,中間処理!$I:$I),中間処理!$E:$E,P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151,中間処理!$B:$B,"予定",中間処理!$C:$C,"&gt;="&amp;$G$1,中間処理!$C:$C,"&lt;="&amp;$G$2,中間処理!$D:$D,IF($G$3="すべての作業","&lt;&gt;",$G$3)),0)
)
/IF($G$5="10aあたり",P$8*10,1)),"")</f>
        <v/>
      </c>
      <c r="Q151" s="35" t="str">
        <f>IFERROR(IF(Q$7="","",
(
SUMIFS(IF($G$4="作業時間（hh:mm）",中間処理!$G:$G,中間処理!$I:$I),中間処理!$E:$E,Q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151,中間処理!$B:$B,"予定",中間処理!$C:$C,"&gt;="&amp;$G$1,中間処理!$C:$C,"&lt;="&amp;$G$2,中間処理!$D:$D,IF($G$3="すべての作業","&lt;&gt;",$G$3)),0)
)
/IF($G$5="10aあたり",Q$8*10,1)),"")</f>
        <v/>
      </c>
      <c r="R151" s="35" t="str">
        <f>IFERROR(IF(R$7="","",
(
SUMIFS(IF($G$4="作業時間（hh:mm）",中間処理!$G:$G,中間処理!$I:$I),中間処理!$E:$E,R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151,中間処理!$B:$B,"予定",中間処理!$C:$C,"&gt;="&amp;$G$1,中間処理!$C:$C,"&lt;="&amp;$G$2,中間処理!$D:$D,IF($G$3="すべての作業","&lt;&gt;",$G$3)),0)
)
/IF($G$5="10aあたり",R$8*10,1)),"")</f>
        <v/>
      </c>
      <c r="S151" s="35" t="str">
        <f>IFERROR(IF(S$7="","",
(
SUMIFS(IF($G$4="作業時間（hh:mm）",中間処理!$G:$G,中間処理!$I:$I),中間処理!$E:$E,S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151,中間処理!$B:$B,"予定",中間処理!$C:$C,"&gt;="&amp;$G$1,中間処理!$C:$C,"&lt;="&amp;$G$2,中間処理!$D:$D,IF($G$3="すべての作業","&lt;&gt;",$G$3)),0)
)
/IF($G$5="10aあたり",S$8*10,1)),"")</f>
        <v/>
      </c>
      <c r="T151" s="35" t="str">
        <f>IFERROR(IF(T$7="","",
(
SUMIFS(IF($G$4="作業時間（hh:mm）",中間処理!$G:$G,中間処理!$I:$I),中間処理!$E:$E,T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151,中間処理!$B:$B,"予定",中間処理!$C:$C,"&gt;="&amp;$G$1,中間処理!$C:$C,"&lt;="&amp;$G$2,中間処理!$D:$D,IF($G$3="すべての作業","&lt;&gt;",$G$3)),0)
)
/IF($G$5="10aあたり",T$8*10,1)),"")</f>
        <v/>
      </c>
      <c r="U151" s="35" t="str">
        <f>IFERROR(IF(U$7="","",
(
SUMIFS(IF($G$4="作業時間（hh:mm）",中間処理!$G:$G,中間処理!$I:$I),中間処理!$E:$E,U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151,中間処理!$B:$B,"予定",中間処理!$C:$C,"&gt;="&amp;$G$1,中間処理!$C:$C,"&lt;="&amp;$G$2,中間処理!$D:$D,IF($G$3="すべての作業","&lt;&gt;",$G$3)),0)
)
/IF($G$5="10aあたり",U$8*10,1)),"")</f>
        <v/>
      </c>
      <c r="V151" s="35" t="str">
        <f>IFERROR(IF(V$7="","",
(
SUMIFS(IF($G$4="作業時間（hh:mm）",中間処理!$G:$G,中間処理!$I:$I),中間処理!$E:$E,V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151,中間処理!$B:$B,"予定",中間処理!$C:$C,"&gt;="&amp;$G$1,中間処理!$C:$C,"&lt;="&amp;$G$2,中間処理!$D:$D,IF($G$3="すべての作業","&lt;&gt;",$G$3)),0)
)
/IF($G$5="10aあたり",V$8*10,1)),"")</f>
        <v/>
      </c>
      <c r="W151" s="35" t="str">
        <f>IFERROR(IF(W$7="","",
(
SUMIFS(IF($G$4="作業時間（hh:mm）",中間処理!$G:$G,中間処理!$I:$I),中間処理!$E:$E,W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151,中間処理!$B:$B,"予定",中間処理!$C:$C,"&gt;="&amp;$G$1,中間処理!$C:$C,"&lt;="&amp;$G$2,中間処理!$D:$D,IF($G$3="すべての作業","&lt;&gt;",$G$3)),0)
)
/IF($G$5="10aあたり",W$8*10,1)),"")</f>
        <v/>
      </c>
      <c r="X151" s="35" t="str">
        <f>IFERROR(IF(X$7="","",
(
SUMIFS(IF($G$4="作業時間（hh:mm）",中間処理!$G:$G,中間処理!$I:$I),中間処理!$E:$E,X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151,中間処理!$B:$B,"予定",中間処理!$C:$C,"&gt;="&amp;$G$1,中間処理!$C:$C,"&lt;="&amp;$G$2,中間処理!$D:$D,IF($G$3="すべての作業","&lt;&gt;",$G$3)),0)
)
/IF($G$5="10aあたり",X$8*10,1)),"")</f>
        <v/>
      </c>
      <c r="Y151" s="35" t="str">
        <f>IFERROR(IF(Y$7="","",
(
SUMIFS(IF($G$4="作業時間（hh:mm）",中間処理!$G:$G,中間処理!$I:$I),中間処理!$E:$E,Y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151,中間処理!$B:$B,"予定",中間処理!$C:$C,"&gt;="&amp;$G$1,中間処理!$C:$C,"&lt;="&amp;$G$2,中間処理!$D:$D,IF($G$3="すべての作業","&lt;&gt;",$G$3)),0)
)
/IF($G$5="10aあたり",Y$8*10,1)),"")</f>
        <v/>
      </c>
      <c r="Z151" s="35" t="str">
        <f>IFERROR(IF(Z$7="","",
(
SUMIFS(IF($G$4="作業時間（hh:mm）",中間処理!$G:$G,中間処理!$I:$I),中間処理!$E:$E,Z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151,中間処理!$B:$B,"予定",中間処理!$C:$C,"&gt;="&amp;$G$1,中間処理!$C:$C,"&lt;="&amp;$G$2,中間処理!$D:$D,IF($G$3="すべての作業","&lt;&gt;",$G$3)),0)
)
/IF($G$5="10aあたり",Z$8*10,1)),"")</f>
        <v/>
      </c>
      <c r="AA151" s="35" t="str">
        <f>IFERROR(IF(AA$7="","",
(
SUMIFS(IF($G$4="作業時間（hh:mm）",中間処理!$G:$G,中間処理!$I:$I),中間処理!$E:$E,AA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151,中間処理!$B:$B,"予定",中間処理!$C:$C,"&gt;="&amp;$G$1,中間処理!$C:$C,"&lt;="&amp;$G$2,中間処理!$D:$D,IF($G$3="すべての作業","&lt;&gt;",$G$3)),0)
)
/IF($G$5="10aあたり",AA$8*10,1)),"")</f>
        <v/>
      </c>
      <c r="AB151" s="35" t="str">
        <f>IFERROR(IF(AB$7="","",
(
SUMIFS(IF($G$4="作業時間（hh:mm）",中間処理!$G:$G,中間処理!$I:$I),中間処理!$E:$E,AB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151,中間処理!$B:$B,"予定",中間処理!$C:$C,"&gt;="&amp;$G$1,中間処理!$C:$C,"&lt;="&amp;$G$2,中間処理!$D:$D,IF($G$3="すべての作業","&lt;&gt;",$G$3)),0)
)
/IF($G$5="10aあたり",AB$8*10,1)),"")</f>
        <v/>
      </c>
      <c r="AC151" s="35" t="str">
        <f>IFERROR(IF(AC$7="","",
(
SUMIFS(IF($G$4="作業時間（hh:mm）",中間処理!$G:$G,中間処理!$I:$I),中間処理!$E:$E,AC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151,中間処理!$B:$B,"予定",中間処理!$C:$C,"&gt;="&amp;$G$1,中間処理!$C:$C,"&lt;="&amp;$G$2,中間処理!$D:$D,IF($G$3="すべての作業","&lt;&gt;",$G$3)),0)
)
/IF($G$5="10aあたり",AC$8*10,1)),"")</f>
        <v/>
      </c>
      <c r="AD151" s="35" t="str">
        <f>IFERROR(IF(AD$7="","",
(
SUMIFS(IF($G$4="作業時間（hh:mm）",中間処理!$G:$G,中間処理!$I:$I),中間処理!$E:$E,AD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151,中間処理!$B:$B,"予定",中間処理!$C:$C,"&gt;="&amp;$G$1,中間処理!$C:$C,"&lt;="&amp;$G$2,中間処理!$D:$D,IF($G$3="すべての作業","&lt;&gt;",$G$3)),0)
)
/IF($G$5="10aあたり",AD$8*10,1)),"")</f>
        <v/>
      </c>
      <c r="AE151" s="35" t="str">
        <f>IFERROR(IF(AE$7="","",
(
SUMIFS(IF($G$4="作業時間（hh:mm）",中間処理!$G:$G,中間処理!$I:$I),中間処理!$E:$E,AE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151,中間処理!$B:$B,"予定",中間処理!$C:$C,"&gt;="&amp;$G$1,中間処理!$C:$C,"&lt;="&amp;$G$2,中間処理!$D:$D,IF($G$3="すべての作業","&lt;&gt;",$G$3)),0)
)
/IF($G$5="10aあたり",AE$8*10,1)),"")</f>
        <v/>
      </c>
      <c r="AF151" s="35" t="str">
        <f>IFERROR(IF(AF$7="","",
(
SUMIFS(IF($G$4="作業時間（hh:mm）",中間処理!$G:$G,中間処理!$I:$I),中間処理!$E:$E,AF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151,中間処理!$B:$B,"予定",中間処理!$C:$C,"&gt;="&amp;$G$1,中間処理!$C:$C,"&lt;="&amp;$G$2,中間処理!$D:$D,IF($G$3="すべての作業","&lt;&gt;",$G$3)),0)
)
/IF($G$5="10aあたり",AF$8*10,1)),"")</f>
        <v/>
      </c>
      <c r="AG151" s="35" t="str">
        <f>IFERROR(IF(AG$7="","",
(
SUMIFS(IF($G$4="作業時間（hh:mm）",中間処理!$G:$G,中間処理!$I:$I),中間処理!$E:$E,AG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151,中間処理!$B:$B,"予定",中間処理!$C:$C,"&gt;="&amp;$G$1,中間処理!$C:$C,"&lt;="&amp;$G$2,中間処理!$D:$D,IF($G$3="すべての作業","&lt;&gt;",$G$3)),0)
)
/IF($G$5="10aあたり",AG$8*10,1)),"")</f>
        <v/>
      </c>
      <c r="AH151" s="35" t="str">
        <f>IFERROR(IF(AH$7="","",
(
SUMIFS(IF($G$4="作業時間（hh:mm）",中間処理!$G:$G,中間処理!$I:$I),中間処理!$E:$E,AH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151,中間処理!$B:$B,"予定",中間処理!$C:$C,"&gt;="&amp;$G$1,中間処理!$C:$C,"&lt;="&amp;$G$2,中間処理!$D:$D,IF($G$3="すべての作業","&lt;&gt;",$G$3)),0)
)
/IF($G$5="10aあたり",AH$8*10,1)),"")</f>
        <v/>
      </c>
      <c r="AI151" s="35" t="str">
        <f>IFERROR(IF(AI$7="","",
(
SUMIFS(IF($G$4="作業時間（hh:mm）",中間処理!$G:$G,中間処理!$I:$I),中間処理!$E:$E,AI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151,中間処理!$B:$B,"予定",中間処理!$C:$C,"&gt;="&amp;$G$1,中間処理!$C:$C,"&lt;="&amp;$G$2,中間処理!$D:$D,IF($G$3="すべての作業","&lt;&gt;",$G$3)),0)
)
/IF($G$5="10aあたり",AI$8*10,1)),"")</f>
        <v/>
      </c>
      <c r="AJ151" s="35" t="str">
        <f>IFERROR(IF(AJ$7="","",
(
SUMIFS(IF($G$4="作業時間（hh:mm）",中間処理!$G:$G,中間処理!$I:$I),中間処理!$E:$E,AJ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151,中間処理!$B:$B,"予定",中間処理!$C:$C,"&gt;="&amp;$G$1,中間処理!$C:$C,"&lt;="&amp;$G$2,中間処理!$D:$D,IF($G$3="すべての作業","&lt;&gt;",$G$3)),0)
)
/IF($G$5="10aあたり",AJ$8*10,1)),"")</f>
        <v/>
      </c>
      <c r="AK151" s="35" t="str">
        <f>IFERROR(IF(AK$7="","",
(
SUMIFS(IF($G$4="作業時間（hh:mm）",中間処理!$G:$G,中間処理!$I:$I),中間処理!$E:$E,AK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151,中間処理!$B:$B,"予定",中間処理!$C:$C,"&gt;="&amp;$G$1,中間処理!$C:$C,"&lt;="&amp;$G$2,中間処理!$D:$D,IF($G$3="すべての作業","&lt;&gt;",$G$3)),0)
)
/IF($G$5="10aあたり",AK$8*10,1)),"")</f>
        <v/>
      </c>
      <c r="AL151" s="35" t="str">
        <f>IFERROR(IF(AL$7="","",
(
SUMIFS(IF($G$4="作業時間（hh:mm）",中間処理!$G:$G,中間処理!$I:$I),中間処理!$E:$E,AL$7,中間処理!$F:$F,$F151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151,中間処理!$B:$B,"予定",中間処理!$C:$C,"&gt;="&amp;$G$1,中間処理!$C:$C,"&lt;="&amp;$G$2,中間処理!$D:$D,IF($G$3="すべての作業","&lt;&gt;",$G$3)),0)
)
/IF($G$5="10aあたり",AL$8*10,1)),"")</f>
        <v/>
      </c>
    </row>
    <row r="152" spans="7:38">
      <c r="G152" s="13"/>
      <c r="H152" s="22" t="str">
        <f>IF(G152="","",
IF(G$4="作業時間（hh:mm）",SUM(I152:AL152),
IF(
COUNTIFS(単価情報!C:C,F152,単価情報!B:B,"作業者",単価情報!K:K,"&gt;="&amp;G$1,単価情報!J:J,"&lt;="&amp;G$2)
+COUNTIFS(単価情報!C:C,F152,単価情報!B:B,"作業者",単価情報!K:K,"",単価情報!J:J,"&lt;="&amp;G$2)=0,
"単価設定なし",SUM(I152:AL152))))</f>
        <v/>
      </c>
      <c r="I152" s="34" t="str">
        <f>IFERROR(IF(I$7="","",
(
SUMIFS(IF($G$4="作業時間（hh:mm）",中間処理!$G:$G,中間処理!$I:$I),中間処理!$E:$E,I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152,中間処理!$B:$B,"予定",中間処理!$C:$C,"&gt;="&amp;$G$1,中間処理!$C:$C,"&lt;="&amp;$G$2,中間処理!$D:$D,IF($G$3="すべての作業","&lt;&gt;",$G$3)),0)
)
/IF($G$5="10aあたり",I$8*10,1)),"")</f>
        <v/>
      </c>
      <c r="J152" s="35" t="str">
        <f>IFERROR(IF(J$7="","",
(
SUMIFS(IF($G$4="作業時間（hh:mm）",中間処理!$G:$G,中間処理!$I:$I),中間処理!$E:$E,J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152,中間処理!$B:$B,"予定",中間処理!$C:$C,"&gt;="&amp;$G$1,中間処理!$C:$C,"&lt;="&amp;$G$2,中間処理!$D:$D,IF($G$3="すべての作業","&lt;&gt;",$G$3)),0)
)
/IF($G$5="10aあたり",J$8*10,1)),"")</f>
        <v/>
      </c>
      <c r="K152" s="35" t="str">
        <f>IFERROR(IF(K$7="","",
(
SUMIFS(IF($G$4="作業時間（hh:mm）",中間処理!$G:$G,中間処理!$I:$I),中間処理!$E:$E,K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152,中間処理!$B:$B,"予定",中間処理!$C:$C,"&gt;="&amp;$G$1,中間処理!$C:$C,"&lt;="&amp;$G$2,中間処理!$D:$D,IF($G$3="すべての作業","&lt;&gt;",$G$3)),0)
)
/IF($G$5="10aあたり",K$8*10,1)),"")</f>
        <v/>
      </c>
      <c r="L152" s="35" t="str">
        <f>IFERROR(IF(L$7="","",
(
SUMIFS(IF($G$4="作業時間（hh:mm）",中間処理!$G:$G,中間処理!$I:$I),中間処理!$E:$E,L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152,中間処理!$B:$B,"予定",中間処理!$C:$C,"&gt;="&amp;$G$1,中間処理!$C:$C,"&lt;="&amp;$G$2,中間処理!$D:$D,IF($G$3="すべての作業","&lt;&gt;",$G$3)),0)
)
/IF($G$5="10aあたり",L$8*10,1)),"")</f>
        <v/>
      </c>
      <c r="M152" s="35" t="str">
        <f>IFERROR(IF(M$7="","",
(
SUMIFS(IF($G$4="作業時間（hh:mm）",中間処理!$G:$G,中間処理!$I:$I),中間処理!$E:$E,M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152,中間処理!$B:$B,"予定",中間処理!$C:$C,"&gt;="&amp;$G$1,中間処理!$C:$C,"&lt;="&amp;$G$2,中間処理!$D:$D,IF($G$3="すべての作業","&lt;&gt;",$G$3)),0)
)
/IF($G$5="10aあたり",M$8*10,1)),"")</f>
        <v/>
      </c>
      <c r="N152" s="35" t="str">
        <f>IFERROR(IF(N$7="","",
(
SUMIFS(IF($G$4="作業時間（hh:mm）",中間処理!$G:$G,中間処理!$I:$I),中間処理!$E:$E,N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152,中間処理!$B:$B,"予定",中間処理!$C:$C,"&gt;="&amp;$G$1,中間処理!$C:$C,"&lt;="&amp;$G$2,中間処理!$D:$D,IF($G$3="すべての作業","&lt;&gt;",$G$3)),0)
)
/IF($G$5="10aあたり",N$8*10,1)),"")</f>
        <v/>
      </c>
      <c r="O152" s="35" t="str">
        <f>IFERROR(IF(O$7="","",
(
SUMIFS(IF($G$4="作業時間（hh:mm）",中間処理!$G:$G,中間処理!$I:$I),中間処理!$E:$E,O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152,中間処理!$B:$B,"予定",中間処理!$C:$C,"&gt;="&amp;$G$1,中間処理!$C:$C,"&lt;="&amp;$G$2,中間処理!$D:$D,IF($G$3="すべての作業","&lt;&gt;",$G$3)),0)
)
/IF($G$5="10aあたり",O$8*10,1)),"")</f>
        <v/>
      </c>
      <c r="P152" s="35" t="str">
        <f>IFERROR(IF(P$7="","",
(
SUMIFS(IF($G$4="作業時間（hh:mm）",中間処理!$G:$G,中間処理!$I:$I),中間処理!$E:$E,P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152,中間処理!$B:$B,"予定",中間処理!$C:$C,"&gt;="&amp;$G$1,中間処理!$C:$C,"&lt;="&amp;$G$2,中間処理!$D:$D,IF($G$3="すべての作業","&lt;&gt;",$G$3)),0)
)
/IF($G$5="10aあたり",P$8*10,1)),"")</f>
        <v/>
      </c>
      <c r="Q152" s="35" t="str">
        <f>IFERROR(IF(Q$7="","",
(
SUMIFS(IF($G$4="作業時間（hh:mm）",中間処理!$G:$G,中間処理!$I:$I),中間処理!$E:$E,Q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152,中間処理!$B:$B,"予定",中間処理!$C:$C,"&gt;="&amp;$G$1,中間処理!$C:$C,"&lt;="&amp;$G$2,中間処理!$D:$D,IF($G$3="すべての作業","&lt;&gt;",$G$3)),0)
)
/IF($G$5="10aあたり",Q$8*10,1)),"")</f>
        <v/>
      </c>
      <c r="R152" s="35" t="str">
        <f>IFERROR(IF(R$7="","",
(
SUMIFS(IF($G$4="作業時間（hh:mm）",中間処理!$G:$G,中間処理!$I:$I),中間処理!$E:$E,R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152,中間処理!$B:$B,"予定",中間処理!$C:$C,"&gt;="&amp;$G$1,中間処理!$C:$C,"&lt;="&amp;$G$2,中間処理!$D:$D,IF($G$3="すべての作業","&lt;&gt;",$G$3)),0)
)
/IF($G$5="10aあたり",R$8*10,1)),"")</f>
        <v/>
      </c>
      <c r="S152" s="35" t="str">
        <f>IFERROR(IF(S$7="","",
(
SUMIFS(IF($G$4="作業時間（hh:mm）",中間処理!$G:$G,中間処理!$I:$I),中間処理!$E:$E,S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152,中間処理!$B:$B,"予定",中間処理!$C:$C,"&gt;="&amp;$G$1,中間処理!$C:$C,"&lt;="&amp;$G$2,中間処理!$D:$D,IF($G$3="すべての作業","&lt;&gt;",$G$3)),0)
)
/IF($G$5="10aあたり",S$8*10,1)),"")</f>
        <v/>
      </c>
      <c r="T152" s="35" t="str">
        <f>IFERROR(IF(T$7="","",
(
SUMIFS(IF($G$4="作業時間（hh:mm）",中間処理!$G:$G,中間処理!$I:$I),中間処理!$E:$E,T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152,中間処理!$B:$B,"予定",中間処理!$C:$C,"&gt;="&amp;$G$1,中間処理!$C:$C,"&lt;="&amp;$G$2,中間処理!$D:$D,IF($G$3="すべての作業","&lt;&gt;",$G$3)),0)
)
/IF($G$5="10aあたり",T$8*10,1)),"")</f>
        <v/>
      </c>
      <c r="U152" s="35" t="str">
        <f>IFERROR(IF(U$7="","",
(
SUMIFS(IF($G$4="作業時間（hh:mm）",中間処理!$G:$G,中間処理!$I:$I),中間処理!$E:$E,U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152,中間処理!$B:$B,"予定",中間処理!$C:$C,"&gt;="&amp;$G$1,中間処理!$C:$C,"&lt;="&amp;$G$2,中間処理!$D:$D,IF($G$3="すべての作業","&lt;&gt;",$G$3)),0)
)
/IF($G$5="10aあたり",U$8*10,1)),"")</f>
        <v/>
      </c>
      <c r="V152" s="35" t="str">
        <f>IFERROR(IF(V$7="","",
(
SUMIFS(IF($G$4="作業時間（hh:mm）",中間処理!$G:$G,中間処理!$I:$I),中間処理!$E:$E,V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152,中間処理!$B:$B,"予定",中間処理!$C:$C,"&gt;="&amp;$G$1,中間処理!$C:$C,"&lt;="&amp;$G$2,中間処理!$D:$D,IF($G$3="すべての作業","&lt;&gt;",$G$3)),0)
)
/IF($G$5="10aあたり",V$8*10,1)),"")</f>
        <v/>
      </c>
      <c r="W152" s="35" t="str">
        <f>IFERROR(IF(W$7="","",
(
SUMIFS(IF($G$4="作業時間（hh:mm）",中間処理!$G:$G,中間処理!$I:$I),中間処理!$E:$E,W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152,中間処理!$B:$B,"予定",中間処理!$C:$C,"&gt;="&amp;$G$1,中間処理!$C:$C,"&lt;="&amp;$G$2,中間処理!$D:$D,IF($G$3="すべての作業","&lt;&gt;",$G$3)),0)
)
/IF($G$5="10aあたり",W$8*10,1)),"")</f>
        <v/>
      </c>
      <c r="X152" s="35" t="str">
        <f>IFERROR(IF(X$7="","",
(
SUMIFS(IF($G$4="作業時間（hh:mm）",中間処理!$G:$G,中間処理!$I:$I),中間処理!$E:$E,X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152,中間処理!$B:$B,"予定",中間処理!$C:$C,"&gt;="&amp;$G$1,中間処理!$C:$C,"&lt;="&amp;$G$2,中間処理!$D:$D,IF($G$3="すべての作業","&lt;&gt;",$G$3)),0)
)
/IF($G$5="10aあたり",X$8*10,1)),"")</f>
        <v/>
      </c>
      <c r="Y152" s="35" t="str">
        <f>IFERROR(IF(Y$7="","",
(
SUMIFS(IF($G$4="作業時間（hh:mm）",中間処理!$G:$G,中間処理!$I:$I),中間処理!$E:$E,Y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152,中間処理!$B:$B,"予定",中間処理!$C:$C,"&gt;="&amp;$G$1,中間処理!$C:$C,"&lt;="&amp;$G$2,中間処理!$D:$D,IF($G$3="すべての作業","&lt;&gt;",$G$3)),0)
)
/IF($G$5="10aあたり",Y$8*10,1)),"")</f>
        <v/>
      </c>
      <c r="Z152" s="35" t="str">
        <f>IFERROR(IF(Z$7="","",
(
SUMIFS(IF($G$4="作業時間（hh:mm）",中間処理!$G:$G,中間処理!$I:$I),中間処理!$E:$E,Z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152,中間処理!$B:$B,"予定",中間処理!$C:$C,"&gt;="&amp;$G$1,中間処理!$C:$C,"&lt;="&amp;$G$2,中間処理!$D:$D,IF($G$3="すべての作業","&lt;&gt;",$G$3)),0)
)
/IF($G$5="10aあたり",Z$8*10,1)),"")</f>
        <v/>
      </c>
      <c r="AA152" s="35" t="str">
        <f>IFERROR(IF(AA$7="","",
(
SUMIFS(IF($G$4="作業時間（hh:mm）",中間処理!$G:$G,中間処理!$I:$I),中間処理!$E:$E,AA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152,中間処理!$B:$B,"予定",中間処理!$C:$C,"&gt;="&amp;$G$1,中間処理!$C:$C,"&lt;="&amp;$G$2,中間処理!$D:$D,IF($G$3="すべての作業","&lt;&gt;",$G$3)),0)
)
/IF($G$5="10aあたり",AA$8*10,1)),"")</f>
        <v/>
      </c>
      <c r="AB152" s="35" t="str">
        <f>IFERROR(IF(AB$7="","",
(
SUMIFS(IF($G$4="作業時間（hh:mm）",中間処理!$G:$G,中間処理!$I:$I),中間処理!$E:$E,AB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152,中間処理!$B:$B,"予定",中間処理!$C:$C,"&gt;="&amp;$G$1,中間処理!$C:$C,"&lt;="&amp;$G$2,中間処理!$D:$D,IF($G$3="すべての作業","&lt;&gt;",$G$3)),0)
)
/IF($G$5="10aあたり",AB$8*10,1)),"")</f>
        <v/>
      </c>
      <c r="AC152" s="35" t="str">
        <f>IFERROR(IF(AC$7="","",
(
SUMIFS(IF($G$4="作業時間（hh:mm）",中間処理!$G:$G,中間処理!$I:$I),中間処理!$E:$E,AC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152,中間処理!$B:$B,"予定",中間処理!$C:$C,"&gt;="&amp;$G$1,中間処理!$C:$C,"&lt;="&amp;$G$2,中間処理!$D:$D,IF($G$3="すべての作業","&lt;&gt;",$G$3)),0)
)
/IF($G$5="10aあたり",AC$8*10,1)),"")</f>
        <v/>
      </c>
      <c r="AD152" s="35" t="str">
        <f>IFERROR(IF(AD$7="","",
(
SUMIFS(IF($G$4="作業時間（hh:mm）",中間処理!$G:$G,中間処理!$I:$I),中間処理!$E:$E,AD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152,中間処理!$B:$B,"予定",中間処理!$C:$C,"&gt;="&amp;$G$1,中間処理!$C:$C,"&lt;="&amp;$G$2,中間処理!$D:$D,IF($G$3="すべての作業","&lt;&gt;",$G$3)),0)
)
/IF($G$5="10aあたり",AD$8*10,1)),"")</f>
        <v/>
      </c>
      <c r="AE152" s="35" t="str">
        <f>IFERROR(IF(AE$7="","",
(
SUMIFS(IF($G$4="作業時間（hh:mm）",中間処理!$G:$G,中間処理!$I:$I),中間処理!$E:$E,AE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152,中間処理!$B:$B,"予定",中間処理!$C:$C,"&gt;="&amp;$G$1,中間処理!$C:$C,"&lt;="&amp;$G$2,中間処理!$D:$D,IF($G$3="すべての作業","&lt;&gt;",$G$3)),0)
)
/IF($G$5="10aあたり",AE$8*10,1)),"")</f>
        <v/>
      </c>
      <c r="AF152" s="35" t="str">
        <f>IFERROR(IF(AF$7="","",
(
SUMIFS(IF($G$4="作業時間（hh:mm）",中間処理!$G:$G,中間処理!$I:$I),中間処理!$E:$E,AF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152,中間処理!$B:$B,"予定",中間処理!$C:$C,"&gt;="&amp;$G$1,中間処理!$C:$C,"&lt;="&amp;$G$2,中間処理!$D:$D,IF($G$3="すべての作業","&lt;&gt;",$G$3)),0)
)
/IF($G$5="10aあたり",AF$8*10,1)),"")</f>
        <v/>
      </c>
      <c r="AG152" s="35" t="str">
        <f>IFERROR(IF(AG$7="","",
(
SUMIFS(IF($G$4="作業時間（hh:mm）",中間処理!$G:$G,中間処理!$I:$I),中間処理!$E:$E,AG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152,中間処理!$B:$B,"予定",中間処理!$C:$C,"&gt;="&amp;$G$1,中間処理!$C:$C,"&lt;="&amp;$G$2,中間処理!$D:$D,IF($G$3="すべての作業","&lt;&gt;",$G$3)),0)
)
/IF($G$5="10aあたり",AG$8*10,1)),"")</f>
        <v/>
      </c>
      <c r="AH152" s="35" t="str">
        <f>IFERROR(IF(AH$7="","",
(
SUMIFS(IF($G$4="作業時間（hh:mm）",中間処理!$G:$G,中間処理!$I:$I),中間処理!$E:$E,AH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152,中間処理!$B:$B,"予定",中間処理!$C:$C,"&gt;="&amp;$G$1,中間処理!$C:$C,"&lt;="&amp;$G$2,中間処理!$D:$D,IF($G$3="すべての作業","&lt;&gt;",$G$3)),0)
)
/IF($G$5="10aあたり",AH$8*10,1)),"")</f>
        <v/>
      </c>
      <c r="AI152" s="35" t="str">
        <f>IFERROR(IF(AI$7="","",
(
SUMIFS(IF($G$4="作業時間（hh:mm）",中間処理!$G:$G,中間処理!$I:$I),中間処理!$E:$E,AI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152,中間処理!$B:$B,"予定",中間処理!$C:$C,"&gt;="&amp;$G$1,中間処理!$C:$C,"&lt;="&amp;$G$2,中間処理!$D:$D,IF($G$3="すべての作業","&lt;&gt;",$G$3)),0)
)
/IF($G$5="10aあたり",AI$8*10,1)),"")</f>
        <v/>
      </c>
      <c r="AJ152" s="35" t="str">
        <f>IFERROR(IF(AJ$7="","",
(
SUMIFS(IF($G$4="作業時間（hh:mm）",中間処理!$G:$G,中間処理!$I:$I),中間処理!$E:$E,AJ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152,中間処理!$B:$B,"予定",中間処理!$C:$C,"&gt;="&amp;$G$1,中間処理!$C:$C,"&lt;="&amp;$G$2,中間処理!$D:$D,IF($G$3="すべての作業","&lt;&gt;",$G$3)),0)
)
/IF($G$5="10aあたり",AJ$8*10,1)),"")</f>
        <v/>
      </c>
      <c r="AK152" s="35" t="str">
        <f>IFERROR(IF(AK$7="","",
(
SUMIFS(IF($G$4="作業時間（hh:mm）",中間処理!$G:$G,中間処理!$I:$I),中間処理!$E:$E,AK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152,中間処理!$B:$B,"予定",中間処理!$C:$C,"&gt;="&amp;$G$1,中間処理!$C:$C,"&lt;="&amp;$G$2,中間処理!$D:$D,IF($G$3="すべての作業","&lt;&gt;",$G$3)),0)
)
/IF($G$5="10aあたり",AK$8*10,1)),"")</f>
        <v/>
      </c>
      <c r="AL152" s="35" t="str">
        <f>IFERROR(IF(AL$7="","",
(
SUMIFS(IF($G$4="作業時間（hh:mm）",中間処理!$G:$G,中間処理!$I:$I),中間処理!$E:$E,AL$7,中間処理!$F:$F,$F152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152,中間処理!$B:$B,"予定",中間処理!$C:$C,"&gt;="&amp;$G$1,中間処理!$C:$C,"&lt;="&amp;$G$2,中間処理!$D:$D,IF($G$3="すべての作業","&lt;&gt;",$G$3)),0)
)
/IF($G$5="10aあたり",AL$8*10,1)),"")</f>
        <v/>
      </c>
    </row>
    <row r="153" spans="7:38">
      <c r="G153" s="13"/>
      <c r="H153" s="22" t="str">
        <f>IF(G153="","",
IF(G$4="作業時間（hh:mm）",SUM(I153:AL153),
IF(
COUNTIFS(単価情報!C:C,F153,単価情報!B:B,"作業者",単価情報!K:K,"&gt;="&amp;G$1,単価情報!J:J,"&lt;="&amp;G$2)
+COUNTIFS(単価情報!C:C,F153,単価情報!B:B,"作業者",単価情報!K:K,"",単価情報!J:J,"&lt;="&amp;G$2)=0,
"単価設定なし",SUM(I153:AL153))))</f>
        <v/>
      </c>
      <c r="I153" s="34" t="str">
        <f>IFERROR(IF(I$7="","",
(
SUMIFS(IF($G$4="作業時間（hh:mm）",中間処理!$G:$G,中間処理!$I:$I),中間処理!$E:$E,I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153,中間処理!$B:$B,"予定",中間処理!$C:$C,"&gt;="&amp;$G$1,中間処理!$C:$C,"&lt;="&amp;$G$2,中間処理!$D:$D,IF($G$3="すべての作業","&lt;&gt;",$G$3)),0)
)
/IF($G$5="10aあたり",I$8*10,1)),"")</f>
        <v/>
      </c>
      <c r="J153" s="35" t="str">
        <f>IFERROR(IF(J$7="","",
(
SUMIFS(IF($G$4="作業時間（hh:mm）",中間処理!$G:$G,中間処理!$I:$I),中間処理!$E:$E,J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153,中間処理!$B:$B,"予定",中間処理!$C:$C,"&gt;="&amp;$G$1,中間処理!$C:$C,"&lt;="&amp;$G$2,中間処理!$D:$D,IF($G$3="すべての作業","&lt;&gt;",$G$3)),0)
)
/IF($G$5="10aあたり",J$8*10,1)),"")</f>
        <v/>
      </c>
      <c r="K153" s="35" t="str">
        <f>IFERROR(IF(K$7="","",
(
SUMIFS(IF($G$4="作業時間（hh:mm）",中間処理!$G:$G,中間処理!$I:$I),中間処理!$E:$E,K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153,中間処理!$B:$B,"予定",中間処理!$C:$C,"&gt;="&amp;$G$1,中間処理!$C:$C,"&lt;="&amp;$G$2,中間処理!$D:$D,IF($G$3="すべての作業","&lt;&gt;",$G$3)),0)
)
/IF($G$5="10aあたり",K$8*10,1)),"")</f>
        <v/>
      </c>
      <c r="L153" s="35" t="str">
        <f>IFERROR(IF(L$7="","",
(
SUMIFS(IF($G$4="作業時間（hh:mm）",中間処理!$G:$G,中間処理!$I:$I),中間処理!$E:$E,L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153,中間処理!$B:$B,"予定",中間処理!$C:$C,"&gt;="&amp;$G$1,中間処理!$C:$C,"&lt;="&amp;$G$2,中間処理!$D:$D,IF($G$3="すべての作業","&lt;&gt;",$G$3)),0)
)
/IF($G$5="10aあたり",L$8*10,1)),"")</f>
        <v/>
      </c>
      <c r="M153" s="35" t="str">
        <f>IFERROR(IF(M$7="","",
(
SUMIFS(IF($G$4="作業時間（hh:mm）",中間処理!$G:$G,中間処理!$I:$I),中間処理!$E:$E,M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153,中間処理!$B:$B,"予定",中間処理!$C:$C,"&gt;="&amp;$G$1,中間処理!$C:$C,"&lt;="&amp;$G$2,中間処理!$D:$D,IF($G$3="すべての作業","&lt;&gt;",$G$3)),0)
)
/IF($G$5="10aあたり",M$8*10,1)),"")</f>
        <v/>
      </c>
      <c r="N153" s="35" t="str">
        <f>IFERROR(IF(N$7="","",
(
SUMIFS(IF($G$4="作業時間（hh:mm）",中間処理!$G:$G,中間処理!$I:$I),中間処理!$E:$E,N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153,中間処理!$B:$B,"予定",中間処理!$C:$C,"&gt;="&amp;$G$1,中間処理!$C:$C,"&lt;="&amp;$G$2,中間処理!$D:$D,IF($G$3="すべての作業","&lt;&gt;",$G$3)),0)
)
/IF($G$5="10aあたり",N$8*10,1)),"")</f>
        <v/>
      </c>
      <c r="O153" s="35" t="str">
        <f>IFERROR(IF(O$7="","",
(
SUMIFS(IF($G$4="作業時間（hh:mm）",中間処理!$G:$G,中間処理!$I:$I),中間処理!$E:$E,O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153,中間処理!$B:$B,"予定",中間処理!$C:$C,"&gt;="&amp;$G$1,中間処理!$C:$C,"&lt;="&amp;$G$2,中間処理!$D:$D,IF($G$3="すべての作業","&lt;&gt;",$G$3)),0)
)
/IF($G$5="10aあたり",O$8*10,1)),"")</f>
        <v/>
      </c>
      <c r="P153" s="35" t="str">
        <f>IFERROR(IF(P$7="","",
(
SUMIFS(IF($G$4="作業時間（hh:mm）",中間処理!$G:$G,中間処理!$I:$I),中間処理!$E:$E,P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153,中間処理!$B:$B,"予定",中間処理!$C:$C,"&gt;="&amp;$G$1,中間処理!$C:$C,"&lt;="&amp;$G$2,中間処理!$D:$D,IF($G$3="すべての作業","&lt;&gt;",$G$3)),0)
)
/IF($G$5="10aあたり",P$8*10,1)),"")</f>
        <v/>
      </c>
      <c r="Q153" s="35" t="str">
        <f>IFERROR(IF(Q$7="","",
(
SUMIFS(IF($G$4="作業時間（hh:mm）",中間処理!$G:$G,中間処理!$I:$I),中間処理!$E:$E,Q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153,中間処理!$B:$B,"予定",中間処理!$C:$C,"&gt;="&amp;$G$1,中間処理!$C:$C,"&lt;="&amp;$G$2,中間処理!$D:$D,IF($G$3="すべての作業","&lt;&gt;",$G$3)),0)
)
/IF($G$5="10aあたり",Q$8*10,1)),"")</f>
        <v/>
      </c>
      <c r="R153" s="35" t="str">
        <f>IFERROR(IF(R$7="","",
(
SUMIFS(IF($G$4="作業時間（hh:mm）",中間処理!$G:$G,中間処理!$I:$I),中間処理!$E:$E,R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153,中間処理!$B:$B,"予定",中間処理!$C:$C,"&gt;="&amp;$G$1,中間処理!$C:$C,"&lt;="&amp;$G$2,中間処理!$D:$D,IF($G$3="すべての作業","&lt;&gt;",$G$3)),0)
)
/IF($G$5="10aあたり",R$8*10,1)),"")</f>
        <v/>
      </c>
      <c r="S153" s="35" t="str">
        <f>IFERROR(IF(S$7="","",
(
SUMIFS(IF($G$4="作業時間（hh:mm）",中間処理!$G:$G,中間処理!$I:$I),中間処理!$E:$E,S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153,中間処理!$B:$B,"予定",中間処理!$C:$C,"&gt;="&amp;$G$1,中間処理!$C:$C,"&lt;="&amp;$G$2,中間処理!$D:$D,IF($G$3="すべての作業","&lt;&gt;",$G$3)),0)
)
/IF($G$5="10aあたり",S$8*10,1)),"")</f>
        <v/>
      </c>
      <c r="T153" s="35" t="str">
        <f>IFERROR(IF(T$7="","",
(
SUMIFS(IF($G$4="作業時間（hh:mm）",中間処理!$G:$G,中間処理!$I:$I),中間処理!$E:$E,T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153,中間処理!$B:$B,"予定",中間処理!$C:$C,"&gt;="&amp;$G$1,中間処理!$C:$C,"&lt;="&amp;$G$2,中間処理!$D:$D,IF($G$3="すべての作業","&lt;&gt;",$G$3)),0)
)
/IF($G$5="10aあたり",T$8*10,1)),"")</f>
        <v/>
      </c>
      <c r="U153" s="35" t="str">
        <f>IFERROR(IF(U$7="","",
(
SUMIFS(IF($G$4="作業時間（hh:mm）",中間処理!$G:$G,中間処理!$I:$I),中間処理!$E:$E,U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153,中間処理!$B:$B,"予定",中間処理!$C:$C,"&gt;="&amp;$G$1,中間処理!$C:$C,"&lt;="&amp;$G$2,中間処理!$D:$D,IF($G$3="すべての作業","&lt;&gt;",$G$3)),0)
)
/IF($G$5="10aあたり",U$8*10,1)),"")</f>
        <v/>
      </c>
      <c r="V153" s="35" t="str">
        <f>IFERROR(IF(V$7="","",
(
SUMIFS(IF($G$4="作業時間（hh:mm）",中間処理!$G:$G,中間処理!$I:$I),中間処理!$E:$E,V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153,中間処理!$B:$B,"予定",中間処理!$C:$C,"&gt;="&amp;$G$1,中間処理!$C:$C,"&lt;="&amp;$G$2,中間処理!$D:$D,IF($G$3="すべての作業","&lt;&gt;",$G$3)),0)
)
/IF($G$5="10aあたり",V$8*10,1)),"")</f>
        <v/>
      </c>
      <c r="W153" s="35" t="str">
        <f>IFERROR(IF(W$7="","",
(
SUMIFS(IF($G$4="作業時間（hh:mm）",中間処理!$G:$G,中間処理!$I:$I),中間処理!$E:$E,W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153,中間処理!$B:$B,"予定",中間処理!$C:$C,"&gt;="&amp;$G$1,中間処理!$C:$C,"&lt;="&amp;$G$2,中間処理!$D:$D,IF($G$3="すべての作業","&lt;&gt;",$G$3)),0)
)
/IF($G$5="10aあたり",W$8*10,1)),"")</f>
        <v/>
      </c>
      <c r="X153" s="35" t="str">
        <f>IFERROR(IF(X$7="","",
(
SUMIFS(IF($G$4="作業時間（hh:mm）",中間処理!$G:$G,中間処理!$I:$I),中間処理!$E:$E,X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153,中間処理!$B:$B,"予定",中間処理!$C:$C,"&gt;="&amp;$G$1,中間処理!$C:$C,"&lt;="&amp;$G$2,中間処理!$D:$D,IF($G$3="すべての作業","&lt;&gt;",$G$3)),0)
)
/IF($G$5="10aあたり",X$8*10,1)),"")</f>
        <v/>
      </c>
      <c r="Y153" s="35" t="str">
        <f>IFERROR(IF(Y$7="","",
(
SUMIFS(IF($G$4="作業時間（hh:mm）",中間処理!$G:$G,中間処理!$I:$I),中間処理!$E:$E,Y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153,中間処理!$B:$B,"予定",中間処理!$C:$C,"&gt;="&amp;$G$1,中間処理!$C:$C,"&lt;="&amp;$G$2,中間処理!$D:$D,IF($G$3="すべての作業","&lt;&gt;",$G$3)),0)
)
/IF($G$5="10aあたり",Y$8*10,1)),"")</f>
        <v/>
      </c>
      <c r="Z153" s="35" t="str">
        <f>IFERROR(IF(Z$7="","",
(
SUMIFS(IF($G$4="作業時間（hh:mm）",中間処理!$G:$G,中間処理!$I:$I),中間処理!$E:$E,Z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153,中間処理!$B:$B,"予定",中間処理!$C:$C,"&gt;="&amp;$G$1,中間処理!$C:$C,"&lt;="&amp;$G$2,中間処理!$D:$D,IF($G$3="すべての作業","&lt;&gt;",$G$3)),0)
)
/IF($G$5="10aあたり",Z$8*10,1)),"")</f>
        <v/>
      </c>
      <c r="AA153" s="35" t="str">
        <f>IFERROR(IF(AA$7="","",
(
SUMIFS(IF($G$4="作業時間（hh:mm）",中間処理!$G:$G,中間処理!$I:$I),中間処理!$E:$E,AA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153,中間処理!$B:$B,"予定",中間処理!$C:$C,"&gt;="&amp;$G$1,中間処理!$C:$C,"&lt;="&amp;$G$2,中間処理!$D:$D,IF($G$3="すべての作業","&lt;&gt;",$G$3)),0)
)
/IF($G$5="10aあたり",AA$8*10,1)),"")</f>
        <v/>
      </c>
      <c r="AB153" s="35" t="str">
        <f>IFERROR(IF(AB$7="","",
(
SUMIFS(IF($G$4="作業時間（hh:mm）",中間処理!$G:$G,中間処理!$I:$I),中間処理!$E:$E,AB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153,中間処理!$B:$B,"予定",中間処理!$C:$C,"&gt;="&amp;$G$1,中間処理!$C:$C,"&lt;="&amp;$G$2,中間処理!$D:$D,IF($G$3="すべての作業","&lt;&gt;",$G$3)),0)
)
/IF($G$5="10aあたり",AB$8*10,1)),"")</f>
        <v/>
      </c>
      <c r="AC153" s="35" t="str">
        <f>IFERROR(IF(AC$7="","",
(
SUMIFS(IF($G$4="作業時間（hh:mm）",中間処理!$G:$G,中間処理!$I:$I),中間処理!$E:$E,AC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153,中間処理!$B:$B,"予定",中間処理!$C:$C,"&gt;="&amp;$G$1,中間処理!$C:$C,"&lt;="&amp;$G$2,中間処理!$D:$D,IF($G$3="すべての作業","&lt;&gt;",$G$3)),0)
)
/IF($G$5="10aあたり",AC$8*10,1)),"")</f>
        <v/>
      </c>
      <c r="AD153" s="35" t="str">
        <f>IFERROR(IF(AD$7="","",
(
SUMIFS(IF($G$4="作業時間（hh:mm）",中間処理!$G:$G,中間処理!$I:$I),中間処理!$E:$E,AD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153,中間処理!$B:$B,"予定",中間処理!$C:$C,"&gt;="&amp;$G$1,中間処理!$C:$C,"&lt;="&amp;$G$2,中間処理!$D:$D,IF($G$3="すべての作業","&lt;&gt;",$G$3)),0)
)
/IF($G$5="10aあたり",AD$8*10,1)),"")</f>
        <v/>
      </c>
      <c r="AE153" s="35" t="str">
        <f>IFERROR(IF(AE$7="","",
(
SUMIFS(IF($G$4="作業時間（hh:mm）",中間処理!$G:$G,中間処理!$I:$I),中間処理!$E:$E,AE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153,中間処理!$B:$B,"予定",中間処理!$C:$C,"&gt;="&amp;$G$1,中間処理!$C:$C,"&lt;="&amp;$G$2,中間処理!$D:$D,IF($G$3="すべての作業","&lt;&gt;",$G$3)),0)
)
/IF($G$5="10aあたり",AE$8*10,1)),"")</f>
        <v/>
      </c>
      <c r="AF153" s="35" t="str">
        <f>IFERROR(IF(AF$7="","",
(
SUMIFS(IF($G$4="作業時間（hh:mm）",中間処理!$G:$G,中間処理!$I:$I),中間処理!$E:$E,AF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153,中間処理!$B:$B,"予定",中間処理!$C:$C,"&gt;="&amp;$G$1,中間処理!$C:$C,"&lt;="&amp;$G$2,中間処理!$D:$D,IF($G$3="すべての作業","&lt;&gt;",$G$3)),0)
)
/IF($G$5="10aあたり",AF$8*10,1)),"")</f>
        <v/>
      </c>
      <c r="AG153" s="35" t="str">
        <f>IFERROR(IF(AG$7="","",
(
SUMIFS(IF($G$4="作業時間（hh:mm）",中間処理!$G:$G,中間処理!$I:$I),中間処理!$E:$E,AG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153,中間処理!$B:$B,"予定",中間処理!$C:$C,"&gt;="&amp;$G$1,中間処理!$C:$C,"&lt;="&amp;$G$2,中間処理!$D:$D,IF($G$3="すべての作業","&lt;&gt;",$G$3)),0)
)
/IF($G$5="10aあたり",AG$8*10,1)),"")</f>
        <v/>
      </c>
      <c r="AH153" s="35" t="str">
        <f>IFERROR(IF(AH$7="","",
(
SUMIFS(IF($G$4="作業時間（hh:mm）",中間処理!$G:$G,中間処理!$I:$I),中間処理!$E:$E,AH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153,中間処理!$B:$B,"予定",中間処理!$C:$C,"&gt;="&amp;$G$1,中間処理!$C:$C,"&lt;="&amp;$G$2,中間処理!$D:$D,IF($G$3="すべての作業","&lt;&gt;",$G$3)),0)
)
/IF($G$5="10aあたり",AH$8*10,1)),"")</f>
        <v/>
      </c>
      <c r="AI153" s="35" t="str">
        <f>IFERROR(IF(AI$7="","",
(
SUMIFS(IF($G$4="作業時間（hh:mm）",中間処理!$G:$G,中間処理!$I:$I),中間処理!$E:$E,AI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153,中間処理!$B:$B,"予定",中間処理!$C:$C,"&gt;="&amp;$G$1,中間処理!$C:$C,"&lt;="&amp;$G$2,中間処理!$D:$D,IF($G$3="すべての作業","&lt;&gt;",$G$3)),0)
)
/IF($G$5="10aあたり",AI$8*10,1)),"")</f>
        <v/>
      </c>
      <c r="AJ153" s="35" t="str">
        <f>IFERROR(IF(AJ$7="","",
(
SUMIFS(IF($G$4="作業時間（hh:mm）",中間処理!$G:$G,中間処理!$I:$I),中間処理!$E:$E,AJ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153,中間処理!$B:$B,"予定",中間処理!$C:$C,"&gt;="&amp;$G$1,中間処理!$C:$C,"&lt;="&amp;$G$2,中間処理!$D:$D,IF($G$3="すべての作業","&lt;&gt;",$G$3)),0)
)
/IF($G$5="10aあたり",AJ$8*10,1)),"")</f>
        <v/>
      </c>
      <c r="AK153" s="35" t="str">
        <f>IFERROR(IF(AK$7="","",
(
SUMIFS(IF($G$4="作業時間（hh:mm）",中間処理!$G:$G,中間処理!$I:$I),中間処理!$E:$E,AK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153,中間処理!$B:$B,"予定",中間処理!$C:$C,"&gt;="&amp;$G$1,中間処理!$C:$C,"&lt;="&amp;$G$2,中間処理!$D:$D,IF($G$3="すべての作業","&lt;&gt;",$G$3)),0)
)
/IF($G$5="10aあたり",AK$8*10,1)),"")</f>
        <v/>
      </c>
      <c r="AL153" s="35" t="str">
        <f>IFERROR(IF(AL$7="","",
(
SUMIFS(IF($G$4="作業時間（hh:mm）",中間処理!$G:$G,中間処理!$I:$I),中間処理!$E:$E,AL$7,中間処理!$F:$F,$F153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153,中間処理!$B:$B,"予定",中間処理!$C:$C,"&gt;="&amp;$G$1,中間処理!$C:$C,"&lt;="&amp;$G$2,中間処理!$D:$D,IF($G$3="すべての作業","&lt;&gt;",$G$3)),0)
)
/IF($G$5="10aあたり",AL$8*10,1)),"")</f>
        <v/>
      </c>
    </row>
    <row r="154" spans="7:38">
      <c r="G154" s="13"/>
      <c r="H154" s="22" t="str">
        <f>IF(G154="","",
IF(G$4="作業時間（hh:mm）",SUM(I154:AL154),
IF(
COUNTIFS(単価情報!C:C,F154,単価情報!B:B,"作業者",単価情報!K:K,"&gt;="&amp;G$1,単価情報!J:J,"&lt;="&amp;G$2)
+COUNTIFS(単価情報!C:C,F154,単価情報!B:B,"作業者",単価情報!K:K,"",単価情報!J:J,"&lt;="&amp;G$2)=0,
"単価設定なし",SUM(I154:AL154))))</f>
        <v/>
      </c>
      <c r="I154" s="34" t="str">
        <f>IFERROR(IF(I$7="","",
(
SUMIFS(IF($G$4="作業時間（hh:mm）",中間処理!$G:$G,中間処理!$I:$I),中間処理!$E:$E,I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154,中間処理!$B:$B,"予定",中間処理!$C:$C,"&gt;="&amp;$G$1,中間処理!$C:$C,"&lt;="&amp;$G$2,中間処理!$D:$D,IF($G$3="すべての作業","&lt;&gt;",$G$3)),0)
)
/IF($G$5="10aあたり",I$8*10,1)),"")</f>
        <v/>
      </c>
      <c r="J154" s="35" t="str">
        <f>IFERROR(IF(J$7="","",
(
SUMIFS(IF($G$4="作業時間（hh:mm）",中間処理!$G:$G,中間処理!$I:$I),中間処理!$E:$E,J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154,中間処理!$B:$B,"予定",中間処理!$C:$C,"&gt;="&amp;$G$1,中間処理!$C:$C,"&lt;="&amp;$G$2,中間処理!$D:$D,IF($G$3="すべての作業","&lt;&gt;",$G$3)),0)
)
/IF($G$5="10aあたり",J$8*10,1)),"")</f>
        <v/>
      </c>
      <c r="K154" s="35" t="str">
        <f>IFERROR(IF(K$7="","",
(
SUMIFS(IF($G$4="作業時間（hh:mm）",中間処理!$G:$G,中間処理!$I:$I),中間処理!$E:$E,K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154,中間処理!$B:$B,"予定",中間処理!$C:$C,"&gt;="&amp;$G$1,中間処理!$C:$C,"&lt;="&amp;$G$2,中間処理!$D:$D,IF($G$3="すべての作業","&lt;&gt;",$G$3)),0)
)
/IF($G$5="10aあたり",K$8*10,1)),"")</f>
        <v/>
      </c>
      <c r="L154" s="35" t="str">
        <f>IFERROR(IF(L$7="","",
(
SUMIFS(IF($G$4="作業時間（hh:mm）",中間処理!$G:$G,中間処理!$I:$I),中間処理!$E:$E,L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154,中間処理!$B:$B,"予定",中間処理!$C:$C,"&gt;="&amp;$G$1,中間処理!$C:$C,"&lt;="&amp;$G$2,中間処理!$D:$D,IF($G$3="すべての作業","&lt;&gt;",$G$3)),0)
)
/IF($G$5="10aあたり",L$8*10,1)),"")</f>
        <v/>
      </c>
      <c r="M154" s="35" t="str">
        <f>IFERROR(IF(M$7="","",
(
SUMIFS(IF($G$4="作業時間（hh:mm）",中間処理!$G:$G,中間処理!$I:$I),中間処理!$E:$E,M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154,中間処理!$B:$B,"予定",中間処理!$C:$C,"&gt;="&amp;$G$1,中間処理!$C:$C,"&lt;="&amp;$G$2,中間処理!$D:$D,IF($G$3="すべての作業","&lt;&gt;",$G$3)),0)
)
/IF($G$5="10aあたり",M$8*10,1)),"")</f>
        <v/>
      </c>
      <c r="N154" s="35" t="str">
        <f>IFERROR(IF(N$7="","",
(
SUMIFS(IF($G$4="作業時間（hh:mm）",中間処理!$G:$G,中間処理!$I:$I),中間処理!$E:$E,N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154,中間処理!$B:$B,"予定",中間処理!$C:$C,"&gt;="&amp;$G$1,中間処理!$C:$C,"&lt;="&amp;$G$2,中間処理!$D:$D,IF($G$3="すべての作業","&lt;&gt;",$G$3)),0)
)
/IF($G$5="10aあたり",N$8*10,1)),"")</f>
        <v/>
      </c>
      <c r="O154" s="35" t="str">
        <f>IFERROR(IF(O$7="","",
(
SUMIFS(IF($G$4="作業時間（hh:mm）",中間処理!$G:$G,中間処理!$I:$I),中間処理!$E:$E,O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154,中間処理!$B:$B,"予定",中間処理!$C:$C,"&gt;="&amp;$G$1,中間処理!$C:$C,"&lt;="&amp;$G$2,中間処理!$D:$D,IF($G$3="すべての作業","&lt;&gt;",$G$3)),0)
)
/IF($G$5="10aあたり",O$8*10,1)),"")</f>
        <v/>
      </c>
      <c r="P154" s="35" t="str">
        <f>IFERROR(IF(P$7="","",
(
SUMIFS(IF($G$4="作業時間（hh:mm）",中間処理!$G:$G,中間処理!$I:$I),中間処理!$E:$E,P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154,中間処理!$B:$B,"予定",中間処理!$C:$C,"&gt;="&amp;$G$1,中間処理!$C:$C,"&lt;="&amp;$G$2,中間処理!$D:$D,IF($G$3="すべての作業","&lt;&gt;",$G$3)),0)
)
/IF($G$5="10aあたり",P$8*10,1)),"")</f>
        <v/>
      </c>
      <c r="Q154" s="35" t="str">
        <f>IFERROR(IF(Q$7="","",
(
SUMIFS(IF($G$4="作業時間（hh:mm）",中間処理!$G:$G,中間処理!$I:$I),中間処理!$E:$E,Q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154,中間処理!$B:$B,"予定",中間処理!$C:$C,"&gt;="&amp;$G$1,中間処理!$C:$C,"&lt;="&amp;$G$2,中間処理!$D:$D,IF($G$3="すべての作業","&lt;&gt;",$G$3)),0)
)
/IF($G$5="10aあたり",Q$8*10,1)),"")</f>
        <v/>
      </c>
      <c r="R154" s="35" t="str">
        <f>IFERROR(IF(R$7="","",
(
SUMIFS(IF($G$4="作業時間（hh:mm）",中間処理!$G:$G,中間処理!$I:$I),中間処理!$E:$E,R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154,中間処理!$B:$B,"予定",中間処理!$C:$C,"&gt;="&amp;$G$1,中間処理!$C:$C,"&lt;="&amp;$G$2,中間処理!$D:$D,IF($G$3="すべての作業","&lt;&gt;",$G$3)),0)
)
/IF($G$5="10aあたり",R$8*10,1)),"")</f>
        <v/>
      </c>
      <c r="S154" s="35" t="str">
        <f>IFERROR(IF(S$7="","",
(
SUMIFS(IF($G$4="作業時間（hh:mm）",中間処理!$G:$G,中間処理!$I:$I),中間処理!$E:$E,S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154,中間処理!$B:$B,"予定",中間処理!$C:$C,"&gt;="&amp;$G$1,中間処理!$C:$C,"&lt;="&amp;$G$2,中間処理!$D:$D,IF($G$3="すべての作業","&lt;&gt;",$G$3)),0)
)
/IF($G$5="10aあたり",S$8*10,1)),"")</f>
        <v/>
      </c>
      <c r="T154" s="35" t="str">
        <f>IFERROR(IF(T$7="","",
(
SUMIFS(IF($G$4="作業時間（hh:mm）",中間処理!$G:$G,中間処理!$I:$I),中間処理!$E:$E,T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154,中間処理!$B:$B,"予定",中間処理!$C:$C,"&gt;="&amp;$G$1,中間処理!$C:$C,"&lt;="&amp;$G$2,中間処理!$D:$D,IF($G$3="すべての作業","&lt;&gt;",$G$3)),0)
)
/IF($G$5="10aあたり",T$8*10,1)),"")</f>
        <v/>
      </c>
      <c r="U154" s="35" t="str">
        <f>IFERROR(IF(U$7="","",
(
SUMIFS(IF($G$4="作業時間（hh:mm）",中間処理!$G:$G,中間処理!$I:$I),中間処理!$E:$E,U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154,中間処理!$B:$B,"予定",中間処理!$C:$C,"&gt;="&amp;$G$1,中間処理!$C:$C,"&lt;="&amp;$G$2,中間処理!$D:$D,IF($G$3="すべての作業","&lt;&gt;",$G$3)),0)
)
/IF($G$5="10aあたり",U$8*10,1)),"")</f>
        <v/>
      </c>
      <c r="V154" s="35" t="str">
        <f>IFERROR(IF(V$7="","",
(
SUMIFS(IF($G$4="作業時間（hh:mm）",中間処理!$G:$G,中間処理!$I:$I),中間処理!$E:$E,V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154,中間処理!$B:$B,"予定",中間処理!$C:$C,"&gt;="&amp;$G$1,中間処理!$C:$C,"&lt;="&amp;$G$2,中間処理!$D:$D,IF($G$3="すべての作業","&lt;&gt;",$G$3)),0)
)
/IF($G$5="10aあたり",V$8*10,1)),"")</f>
        <v/>
      </c>
      <c r="W154" s="35" t="str">
        <f>IFERROR(IF(W$7="","",
(
SUMIFS(IF($G$4="作業時間（hh:mm）",中間処理!$G:$G,中間処理!$I:$I),中間処理!$E:$E,W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154,中間処理!$B:$B,"予定",中間処理!$C:$C,"&gt;="&amp;$G$1,中間処理!$C:$C,"&lt;="&amp;$G$2,中間処理!$D:$D,IF($G$3="すべての作業","&lt;&gt;",$G$3)),0)
)
/IF($G$5="10aあたり",W$8*10,1)),"")</f>
        <v/>
      </c>
      <c r="X154" s="35" t="str">
        <f>IFERROR(IF(X$7="","",
(
SUMIFS(IF($G$4="作業時間（hh:mm）",中間処理!$G:$G,中間処理!$I:$I),中間処理!$E:$E,X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154,中間処理!$B:$B,"予定",中間処理!$C:$C,"&gt;="&amp;$G$1,中間処理!$C:$C,"&lt;="&amp;$G$2,中間処理!$D:$D,IF($G$3="すべての作業","&lt;&gt;",$G$3)),0)
)
/IF($G$5="10aあたり",X$8*10,1)),"")</f>
        <v/>
      </c>
      <c r="Y154" s="35" t="str">
        <f>IFERROR(IF(Y$7="","",
(
SUMIFS(IF($G$4="作業時間（hh:mm）",中間処理!$G:$G,中間処理!$I:$I),中間処理!$E:$E,Y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154,中間処理!$B:$B,"予定",中間処理!$C:$C,"&gt;="&amp;$G$1,中間処理!$C:$C,"&lt;="&amp;$G$2,中間処理!$D:$D,IF($G$3="すべての作業","&lt;&gt;",$G$3)),0)
)
/IF($G$5="10aあたり",Y$8*10,1)),"")</f>
        <v/>
      </c>
      <c r="Z154" s="35" t="str">
        <f>IFERROR(IF(Z$7="","",
(
SUMIFS(IF($G$4="作業時間（hh:mm）",中間処理!$G:$G,中間処理!$I:$I),中間処理!$E:$E,Z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154,中間処理!$B:$B,"予定",中間処理!$C:$C,"&gt;="&amp;$G$1,中間処理!$C:$C,"&lt;="&amp;$G$2,中間処理!$D:$D,IF($G$3="すべての作業","&lt;&gt;",$G$3)),0)
)
/IF($G$5="10aあたり",Z$8*10,1)),"")</f>
        <v/>
      </c>
      <c r="AA154" s="35" t="str">
        <f>IFERROR(IF(AA$7="","",
(
SUMIFS(IF($G$4="作業時間（hh:mm）",中間処理!$G:$G,中間処理!$I:$I),中間処理!$E:$E,AA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154,中間処理!$B:$B,"予定",中間処理!$C:$C,"&gt;="&amp;$G$1,中間処理!$C:$C,"&lt;="&amp;$G$2,中間処理!$D:$D,IF($G$3="すべての作業","&lt;&gt;",$G$3)),0)
)
/IF($G$5="10aあたり",AA$8*10,1)),"")</f>
        <v/>
      </c>
      <c r="AB154" s="35" t="str">
        <f>IFERROR(IF(AB$7="","",
(
SUMIFS(IF($G$4="作業時間（hh:mm）",中間処理!$G:$G,中間処理!$I:$I),中間処理!$E:$E,AB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154,中間処理!$B:$B,"予定",中間処理!$C:$C,"&gt;="&amp;$G$1,中間処理!$C:$C,"&lt;="&amp;$G$2,中間処理!$D:$D,IF($G$3="すべての作業","&lt;&gt;",$G$3)),0)
)
/IF($G$5="10aあたり",AB$8*10,1)),"")</f>
        <v/>
      </c>
      <c r="AC154" s="35" t="str">
        <f>IFERROR(IF(AC$7="","",
(
SUMIFS(IF($G$4="作業時間（hh:mm）",中間処理!$G:$G,中間処理!$I:$I),中間処理!$E:$E,AC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154,中間処理!$B:$B,"予定",中間処理!$C:$C,"&gt;="&amp;$G$1,中間処理!$C:$C,"&lt;="&amp;$G$2,中間処理!$D:$D,IF($G$3="すべての作業","&lt;&gt;",$G$3)),0)
)
/IF($G$5="10aあたり",AC$8*10,1)),"")</f>
        <v/>
      </c>
      <c r="AD154" s="35" t="str">
        <f>IFERROR(IF(AD$7="","",
(
SUMIFS(IF($G$4="作業時間（hh:mm）",中間処理!$G:$G,中間処理!$I:$I),中間処理!$E:$E,AD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154,中間処理!$B:$B,"予定",中間処理!$C:$C,"&gt;="&amp;$G$1,中間処理!$C:$C,"&lt;="&amp;$G$2,中間処理!$D:$D,IF($G$3="すべての作業","&lt;&gt;",$G$3)),0)
)
/IF($G$5="10aあたり",AD$8*10,1)),"")</f>
        <v/>
      </c>
      <c r="AE154" s="35" t="str">
        <f>IFERROR(IF(AE$7="","",
(
SUMIFS(IF($G$4="作業時間（hh:mm）",中間処理!$G:$G,中間処理!$I:$I),中間処理!$E:$E,AE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154,中間処理!$B:$B,"予定",中間処理!$C:$C,"&gt;="&amp;$G$1,中間処理!$C:$C,"&lt;="&amp;$G$2,中間処理!$D:$D,IF($G$3="すべての作業","&lt;&gt;",$G$3)),0)
)
/IF($G$5="10aあたり",AE$8*10,1)),"")</f>
        <v/>
      </c>
      <c r="AF154" s="35" t="str">
        <f>IFERROR(IF(AF$7="","",
(
SUMIFS(IF($G$4="作業時間（hh:mm）",中間処理!$G:$G,中間処理!$I:$I),中間処理!$E:$E,AF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154,中間処理!$B:$B,"予定",中間処理!$C:$C,"&gt;="&amp;$G$1,中間処理!$C:$C,"&lt;="&amp;$G$2,中間処理!$D:$D,IF($G$3="すべての作業","&lt;&gt;",$G$3)),0)
)
/IF($G$5="10aあたり",AF$8*10,1)),"")</f>
        <v/>
      </c>
      <c r="AG154" s="35" t="str">
        <f>IFERROR(IF(AG$7="","",
(
SUMIFS(IF($G$4="作業時間（hh:mm）",中間処理!$G:$G,中間処理!$I:$I),中間処理!$E:$E,AG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154,中間処理!$B:$B,"予定",中間処理!$C:$C,"&gt;="&amp;$G$1,中間処理!$C:$C,"&lt;="&amp;$G$2,中間処理!$D:$D,IF($G$3="すべての作業","&lt;&gt;",$G$3)),0)
)
/IF($G$5="10aあたり",AG$8*10,1)),"")</f>
        <v/>
      </c>
      <c r="AH154" s="35" t="str">
        <f>IFERROR(IF(AH$7="","",
(
SUMIFS(IF($G$4="作業時間（hh:mm）",中間処理!$G:$G,中間処理!$I:$I),中間処理!$E:$E,AH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154,中間処理!$B:$B,"予定",中間処理!$C:$C,"&gt;="&amp;$G$1,中間処理!$C:$C,"&lt;="&amp;$G$2,中間処理!$D:$D,IF($G$3="すべての作業","&lt;&gt;",$G$3)),0)
)
/IF($G$5="10aあたり",AH$8*10,1)),"")</f>
        <v/>
      </c>
      <c r="AI154" s="35" t="str">
        <f>IFERROR(IF(AI$7="","",
(
SUMIFS(IF($G$4="作業時間（hh:mm）",中間処理!$G:$G,中間処理!$I:$I),中間処理!$E:$E,AI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154,中間処理!$B:$B,"予定",中間処理!$C:$C,"&gt;="&amp;$G$1,中間処理!$C:$C,"&lt;="&amp;$G$2,中間処理!$D:$D,IF($G$3="すべての作業","&lt;&gt;",$G$3)),0)
)
/IF($G$5="10aあたり",AI$8*10,1)),"")</f>
        <v/>
      </c>
      <c r="AJ154" s="35" t="str">
        <f>IFERROR(IF(AJ$7="","",
(
SUMIFS(IF($G$4="作業時間（hh:mm）",中間処理!$G:$G,中間処理!$I:$I),中間処理!$E:$E,AJ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154,中間処理!$B:$B,"予定",中間処理!$C:$C,"&gt;="&amp;$G$1,中間処理!$C:$C,"&lt;="&amp;$G$2,中間処理!$D:$D,IF($G$3="すべての作業","&lt;&gt;",$G$3)),0)
)
/IF($G$5="10aあたり",AJ$8*10,1)),"")</f>
        <v/>
      </c>
      <c r="AK154" s="35" t="str">
        <f>IFERROR(IF(AK$7="","",
(
SUMIFS(IF($G$4="作業時間（hh:mm）",中間処理!$G:$G,中間処理!$I:$I),中間処理!$E:$E,AK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154,中間処理!$B:$B,"予定",中間処理!$C:$C,"&gt;="&amp;$G$1,中間処理!$C:$C,"&lt;="&amp;$G$2,中間処理!$D:$D,IF($G$3="すべての作業","&lt;&gt;",$G$3)),0)
)
/IF($G$5="10aあたり",AK$8*10,1)),"")</f>
        <v/>
      </c>
      <c r="AL154" s="35" t="str">
        <f>IFERROR(IF(AL$7="","",
(
SUMIFS(IF($G$4="作業時間（hh:mm）",中間処理!$G:$G,中間処理!$I:$I),中間処理!$E:$E,AL$7,中間処理!$F:$F,$F154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154,中間処理!$B:$B,"予定",中間処理!$C:$C,"&gt;="&amp;$G$1,中間処理!$C:$C,"&lt;="&amp;$G$2,中間処理!$D:$D,IF($G$3="すべての作業","&lt;&gt;",$G$3)),0)
)
/IF($G$5="10aあたり",AL$8*10,1)),"")</f>
        <v/>
      </c>
    </row>
    <row r="155" spans="7:38">
      <c r="G155" s="13"/>
      <c r="H155" s="22" t="str">
        <f>IF(G155="","",
IF(G$4="作業時間（hh:mm）",SUM(I155:AL155),
IF(
COUNTIFS(単価情報!C:C,F155,単価情報!B:B,"作業者",単価情報!K:K,"&gt;="&amp;G$1,単価情報!J:J,"&lt;="&amp;G$2)
+COUNTIFS(単価情報!C:C,F155,単価情報!B:B,"作業者",単価情報!K:K,"",単価情報!J:J,"&lt;="&amp;G$2)=0,
"単価設定なし",SUM(I155:AL155))))</f>
        <v/>
      </c>
      <c r="I155" s="34" t="str">
        <f>IFERROR(IF(I$7="","",
(
SUMIFS(IF($G$4="作業時間（hh:mm）",中間処理!$G:$G,中間処理!$I:$I),中間処理!$E:$E,I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155,中間処理!$B:$B,"予定",中間処理!$C:$C,"&gt;="&amp;$G$1,中間処理!$C:$C,"&lt;="&amp;$G$2,中間処理!$D:$D,IF($G$3="すべての作業","&lt;&gt;",$G$3)),0)
)
/IF($G$5="10aあたり",I$8*10,1)),"")</f>
        <v/>
      </c>
      <c r="J155" s="35" t="str">
        <f>IFERROR(IF(J$7="","",
(
SUMIFS(IF($G$4="作業時間（hh:mm）",中間処理!$G:$G,中間処理!$I:$I),中間処理!$E:$E,J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155,中間処理!$B:$B,"予定",中間処理!$C:$C,"&gt;="&amp;$G$1,中間処理!$C:$C,"&lt;="&amp;$G$2,中間処理!$D:$D,IF($G$3="すべての作業","&lt;&gt;",$G$3)),0)
)
/IF($G$5="10aあたり",J$8*10,1)),"")</f>
        <v/>
      </c>
      <c r="K155" s="35" t="str">
        <f>IFERROR(IF(K$7="","",
(
SUMIFS(IF($G$4="作業時間（hh:mm）",中間処理!$G:$G,中間処理!$I:$I),中間処理!$E:$E,K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155,中間処理!$B:$B,"予定",中間処理!$C:$C,"&gt;="&amp;$G$1,中間処理!$C:$C,"&lt;="&amp;$G$2,中間処理!$D:$D,IF($G$3="すべての作業","&lt;&gt;",$G$3)),0)
)
/IF($G$5="10aあたり",K$8*10,1)),"")</f>
        <v/>
      </c>
      <c r="L155" s="35" t="str">
        <f>IFERROR(IF(L$7="","",
(
SUMIFS(IF($G$4="作業時間（hh:mm）",中間処理!$G:$G,中間処理!$I:$I),中間処理!$E:$E,L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155,中間処理!$B:$B,"予定",中間処理!$C:$C,"&gt;="&amp;$G$1,中間処理!$C:$C,"&lt;="&amp;$G$2,中間処理!$D:$D,IF($G$3="すべての作業","&lt;&gt;",$G$3)),0)
)
/IF($G$5="10aあたり",L$8*10,1)),"")</f>
        <v/>
      </c>
      <c r="M155" s="35" t="str">
        <f>IFERROR(IF(M$7="","",
(
SUMIFS(IF($G$4="作業時間（hh:mm）",中間処理!$G:$G,中間処理!$I:$I),中間処理!$E:$E,M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155,中間処理!$B:$B,"予定",中間処理!$C:$C,"&gt;="&amp;$G$1,中間処理!$C:$C,"&lt;="&amp;$G$2,中間処理!$D:$D,IF($G$3="すべての作業","&lt;&gt;",$G$3)),0)
)
/IF($G$5="10aあたり",M$8*10,1)),"")</f>
        <v/>
      </c>
      <c r="N155" s="35" t="str">
        <f>IFERROR(IF(N$7="","",
(
SUMIFS(IF($G$4="作業時間（hh:mm）",中間処理!$G:$G,中間処理!$I:$I),中間処理!$E:$E,N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155,中間処理!$B:$B,"予定",中間処理!$C:$C,"&gt;="&amp;$G$1,中間処理!$C:$C,"&lt;="&amp;$G$2,中間処理!$D:$D,IF($G$3="すべての作業","&lt;&gt;",$G$3)),0)
)
/IF($G$5="10aあたり",N$8*10,1)),"")</f>
        <v/>
      </c>
      <c r="O155" s="35" t="str">
        <f>IFERROR(IF(O$7="","",
(
SUMIFS(IF($G$4="作業時間（hh:mm）",中間処理!$G:$G,中間処理!$I:$I),中間処理!$E:$E,O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155,中間処理!$B:$B,"予定",中間処理!$C:$C,"&gt;="&amp;$G$1,中間処理!$C:$C,"&lt;="&amp;$G$2,中間処理!$D:$D,IF($G$3="すべての作業","&lt;&gt;",$G$3)),0)
)
/IF($G$5="10aあたり",O$8*10,1)),"")</f>
        <v/>
      </c>
      <c r="P155" s="35" t="str">
        <f>IFERROR(IF(P$7="","",
(
SUMIFS(IF($G$4="作業時間（hh:mm）",中間処理!$G:$G,中間処理!$I:$I),中間処理!$E:$E,P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155,中間処理!$B:$B,"予定",中間処理!$C:$C,"&gt;="&amp;$G$1,中間処理!$C:$C,"&lt;="&amp;$G$2,中間処理!$D:$D,IF($G$3="すべての作業","&lt;&gt;",$G$3)),0)
)
/IF($G$5="10aあたり",P$8*10,1)),"")</f>
        <v/>
      </c>
      <c r="Q155" s="35" t="str">
        <f>IFERROR(IF(Q$7="","",
(
SUMIFS(IF($G$4="作業時間（hh:mm）",中間処理!$G:$G,中間処理!$I:$I),中間処理!$E:$E,Q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155,中間処理!$B:$B,"予定",中間処理!$C:$C,"&gt;="&amp;$G$1,中間処理!$C:$C,"&lt;="&amp;$G$2,中間処理!$D:$D,IF($G$3="すべての作業","&lt;&gt;",$G$3)),0)
)
/IF($G$5="10aあたり",Q$8*10,1)),"")</f>
        <v/>
      </c>
      <c r="R155" s="35" t="str">
        <f>IFERROR(IF(R$7="","",
(
SUMIFS(IF($G$4="作業時間（hh:mm）",中間処理!$G:$G,中間処理!$I:$I),中間処理!$E:$E,R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155,中間処理!$B:$B,"予定",中間処理!$C:$C,"&gt;="&amp;$G$1,中間処理!$C:$C,"&lt;="&amp;$G$2,中間処理!$D:$D,IF($G$3="すべての作業","&lt;&gt;",$G$3)),0)
)
/IF($G$5="10aあたり",R$8*10,1)),"")</f>
        <v/>
      </c>
      <c r="S155" s="35" t="str">
        <f>IFERROR(IF(S$7="","",
(
SUMIFS(IF($G$4="作業時間（hh:mm）",中間処理!$G:$G,中間処理!$I:$I),中間処理!$E:$E,S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155,中間処理!$B:$B,"予定",中間処理!$C:$C,"&gt;="&amp;$G$1,中間処理!$C:$C,"&lt;="&amp;$G$2,中間処理!$D:$D,IF($G$3="すべての作業","&lt;&gt;",$G$3)),0)
)
/IF($G$5="10aあたり",S$8*10,1)),"")</f>
        <v/>
      </c>
      <c r="T155" s="35" t="str">
        <f>IFERROR(IF(T$7="","",
(
SUMIFS(IF($G$4="作業時間（hh:mm）",中間処理!$G:$G,中間処理!$I:$I),中間処理!$E:$E,T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155,中間処理!$B:$B,"予定",中間処理!$C:$C,"&gt;="&amp;$G$1,中間処理!$C:$C,"&lt;="&amp;$G$2,中間処理!$D:$D,IF($G$3="すべての作業","&lt;&gt;",$G$3)),0)
)
/IF($G$5="10aあたり",T$8*10,1)),"")</f>
        <v/>
      </c>
      <c r="U155" s="35" t="str">
        <f>IFERROR(IF(U$7="","",
(
SUMIFS(IF($G$4="作業時間（hh:mm）",中間処理!$G:$G,中間処理!$I:$I),中間処理!$E:$E,U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155,中間処理!$B:$B,"予定",中間処理!$C:$C,"&gt;="&amp;$G$1,中間処理!$C:$C,"&lt;="&amp;$G$2,中間処理!$D:$D,IF($G$3="すべての作業","&lt;&gt;",$G$3)),0)
)
/IF($G$5="10aあたり",U$8*10,1)),"")</f>
        <v/>
      </c>
      <c r="V155" s="35" t="str">
        <f>IFERROR(IF(V$7="","",
(
SUMIFS(IF($G$4="作業時間（hh:mm）",中間処理!$G:$G,中間処理!$I:$I),中間処理!$E:$E,V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155,中間処理!$B:$B,"予定",中間処理!$C:$C,"&gt;="&amp;$G$1,中間処理!$C:$C,"&lt;="&amp;$G$2,中間処理!$D:$D,IF($G$3="すべての作業","&lt;&gt;",$G$3)),0)
)
/IF($G$5="10aあたり",V$8*10,1)),"")</f>
        <v/>
      </c>
      <c r="W155" s="35" t="str">
        <f>IFERROR(IF(W$7="","",
(
SUMIFS(IF($G$4="作業時間（hh:mm）",中間処理!$G:$G,中間処理!$I:$I),中間処理!$E:$E,W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155,中間処理!$B:$B,"予定",中間処理!$C:$C,"&gt;="&amp;$G$1,中間処理!$C:$C,"&lt;="&amp;$G$2,中間処理!$D:$D,IF($G$3="すべての作業","&lt;&gt;",$G$3)),0)
)
/IF($G$5="10aあたり",W$8*10,1)),"")</f>
        <v/>
      </c>
      <c r="X155" s="35" t="str">
        <f>IFERROR(IF(X$7="","",
(
SUMIFS(IF($G$4="作業時間（hh:mm）",中間処理!$G:$G,中間処理!$I:$I),中間処理!$E:$E,X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155,中間処理!$B:$B,"予定",中間処理!$C:$C,"&gt;="&amp;$G$1,中間処理!$C:$C,"&lt;="&amp;$G$2,中間処理!$D:$D,IF($G$3="すべての作業","&lt;&gt;",$G$3)),0)
)
/IF($G$5="10aあたり",X$8*10,1)),"")</f>
        <v/>
      </c>
      <c r="Y155" s="35" t="str">
        <f>IFERROR(IF(Y$7="","",
(
SUMIFS(IF($G$4="作業時間（hh:mm）",中間処理!$G:$G,中間処理!$I:$I),中間処理!$E:$E,Y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155,中間処理!$B:$B,"予定",中間処理!$C:$C,"&gt;="&amp;$G$1,中間処理!$C:$C,"&lt;="&amp;$G$2,中間処理!$D:$D,IF($G$3="すべての作業","&lt;&gt;",$G$3)),0)
)
/IF($G$5="10aあたり",Y$8*10,1)),"")</f>
        <v/>
      </c>
      <c r="Z155" s="35" t="str">
        <f>IFERROR(IF(Z$7="","",
(
SUMIFS(IF($G$4="作業時間（hh:mm）",中間処理!$G:$G,中間処理!$I:$I),中間処理!$E:$E,Z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155,中間処理!$B:$B,"予定",中間処理!$C:$C,"&gt;="&amp;$G$1,中間処理!$C:$C,"&lt;="&amp;$G$2,中間処理!$D:$D,IF($G$3="すべての作業","&lt;&gt;",$G$3)),0)
)
/IF($G$5="10aあたり",Z$8*10,1)),"")</f>
        <v/>
      </c>
      <c r="AA155" s="35" t="str">
        <f>IFERROR(IF(AA$7="","",
(
SUMIFS(IF($G$4="作業時間（hh:mm）",中間処理!$G:$G,中間処理!$I:$I),中間処理!$E:$E,AA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155,中間処理!$B:$B,"予定",中間処理!$C:$C,"&gt;="&amp;$G$1,中間処理!$C:$C,"&lt;="&amp;$G$2,中間処理!$D:$D,IF($G$3="すべての作業","&lt;&gt;",$G$3)),0)
)
/IF($G$5="10aあたり",AA$8*10,1)),"")</f>
        <v/>
      </c>
      <c r="AB155" s="35" t="str">
        <f>IFERROR(IF(AB$7="","",
(
SUMIFS(IF($G$4="作業時間（hh:mm）",中間処理!$G:$G,中間処理!$I:$I),中間処理!$E:$E,AB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155,中間処理!$B:$B,"予定",中間処理!$C:$C,"&gt;="&amp;$G$1,中間処理!$C:$C,"&lt;="&amp;$G$2,中間処理!$D:$D,IF($G$3="すべての作業","&lt;&gt;",$G$3)),0)
)
/IF($G$5="10aあたり",AB$8*10,1)),"")</f>
        <v/>
      </c>
      <c r="AC155" s="35" t="str">
        <f>IFERROR(IF(AC$7="","",
(
SUMIFS(IF($G$4="作業時間（hh:mm）",中間処理!$G:$G,中間処理!$I:$I),中間処理!$E:$E,AC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155,中間処理!$B:$B,"予定",中間処理!$C:$C,"&gt;="&amp;$G$1,中間処理!$C:$C,"&lt;="&amp;$G$2,中間処理!$D:$D,IF($G$3="すべての作業","&lt;&gt;",$G$3)),0)
)
/IF($G$5="10aあたり",AC$8*10,1)),"")</f>
        <v/>
      </c>
      <c r="AD155" s="35" t="str">
        <f>IFERROR(IF(AD$7="","",
(
SUMIFS(IF($G$4="作業時間（hh:mm）",中間処理!$G:$G,中間処理!$I:$I),中間処理!$E:$E,AD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155,中間処理!$B:$B,"予定",中間処理!$C:$C,"&gt;="&amp;$G$1,中間処理!$C:$C,"&lt;="&amp;$G$2,中間処理!$D:$D,IF($G$3="すべての作業","&lt;&gt;",$G$3)),0)
)
/IF($G$5="10aあたり",AD$8*10,1)),"")</f>
        <v/>
      </c>
      <c r="AE155" s="35" t="str">
        <f>IFERROR(IF(AE$7="","",
(
SUMIFS(IF($G$4="作業時間（hh:mm）",中間処理!$G:$G,中間処理!$I:$I),中間処理!$E:$E,AE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155,中間処理!$B:$B,"予定",中間処理!$C:$C,"&gt;="&amp;$G$1,中間処理!$C:$C,"&lt;="&amp;$G$2,中間処理!$D:$D,IF($G$3="すべての作業","&lt;&gt;",$G$3)),0)
)
/IF($G$5="10aあたり",AE$8*10,1)),"")</f>
        <v/>
      </c>
      <c r="AF155" s="35" t="str">
        <f>IFERROR(IF(AF$7="","",
(
SUMIFS(IF($G$4="作業時間（hh:mm）",中間処理!$G:$G,中間処理!$I:$I),中間処理!$E:$E,AF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155,中間処理!$B:$B,"予定",中間処理!$C:$C,"&gt;="&amp;$G$1,中間処理!$C:$C,"&lt;="&amp;$G$2,中間処理!$D:$D,IF($G$3="すべての作業","&lt;&gt;",$G$3)),0)
)
/IF($G$5="10aあたり",AF$8*10,1)),"")</f>
        <v/>
      </c>
      <c r="AG155" s="35" t="str">
        <f>IFERROR(IF(AG$7="","",
(
SUMIFS(IF($G$4="作業時間（hh:mm）",中間処理!$G:$G,中間処理!$I:$I),中間処理!$E:$E,AG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155,中間処理!$B:$B,"予定",中間処理!$C:$C,"&gt;="&amp;$G$1,中間処理!$C:$C,"&lt;="&amp;$G$2,中間処理!$D:$D,IF($G$3="すべての作業","&lt;&gt;",$G$3)),0)
)
/IF($G$5="10aあたり",AG$8*10,1)),"")</f>
        <v/>
      </c>
      <c r="AH155" s="35" t="str">
        <f>IFERROR(IF(AH$7="","",
(
SUMIFS(IF($G$4="作業時間（hh:mm）",中間処理!$G:$G,中間処理!$I:$I),中間処理!$E:$E,AH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155,中間処理!$B:$B,"予定",中間処理!$C:$C,"&gt;="&amp;$G$1,中間処理!$C:$C,"&lt;="&amp;$G$2,中間処理!$D:$D,IF($G$3="すべての作業","&lt;&gt;",$G$3)),0)
)
/IF($G$5="10aあたり",AH$8*10,1)),"")</f>
        <v/>
      </c>
      <c r="AI155" s="35" t="str">
        <f>IFERROR(IF(AI$7="","",
(
SUMIFS(IF($G$4="作業時間（hh:mm）",中間処理!$G:$G,中間処理!$I:$I),中間処理!$E:$E,AI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155,中間処理!$B:$B,"予定",中間処理!$C:$C,"&gt;="&amp;$G$1,中間処理!$C:$C,"&lt;="&amp;$G$2,中間処理!$D:$D,IF($G$3="すべての作業","&lt;&gt;",$G$3)),0)
)
/IF($G$5="10aあたり",AI$8*10,1)),"")</f>
        <v/>
      </c>
      <c r="AJ155" s="35" t="str">
        <f>IFERROR(IF(AJ$7="","",
(
SUMIFS(IF($G$4="作業時間（hh:mm）",中間処理!$G:$G,中間処理!$I:$I),中間処理!$E:$E,AJ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155,中間処理!$B:$B,"予定",中間処理!$C:$C,"&gt;="&amp;$G$1,中間処理!$C:$C,"&lt;="&amp;$G$2,中間処理!$D:$D,IF($G$3="すべての作業","&lt;&gt;",$G$3)),0)
)
/IF($G$5="10aあたり",AJ$8*10,1)),"")</f>
        <v/>
      </c>
      <c r="AK155" s="35" t="str">
        <f>IFERROR(IF(AK$7="","",
(
SUMIFS(IF($G$4="作業時間（hh:mm）",中間処理!$G:$G,中間処理!$I:$I),中間処理!$E:$E,AK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155,中間処理!$B:$B,"予定",中間処理!$C:$C,"&gt;="&amp;$G$1,中間処理!$C:$C,"&lt;="&amp;$G$2,中間処理!$D:$D,IF($G$3="すべての作業","&lt;&gt;",$G$3)),0)
)
/IF($G$5="10aあたり",AK$8*10,1)),"")</f>
        <v/>
      </c>
      <c r="AL155" s="35" t="str">
        <f>IFERROR(IF(AL$7="","",
(
SUMIFS(IF($G$4="作業時間（hh:mm）",中間処理!$G:$G,中間処理!$I:$I),中間処理!$E:$E,AL$7,中間処理!$F:$F,$F155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155,中間処理!$B:$B,"予定",中間処理!$C:$C,"&gt;="&amp;$G$1,中間処理!$C:$C,"&lt;="&amp;$G$2,中間処理!$D:$D,IF($G$3="すべての作業","&lt;&gt;",$G$3)),0)
)
/IF($G$5="10aあたり",AL$8*10,1)),"")</f>
        <v/>
      </c>
    </row>
    <row r="156" spans="7:38">
      <c r="G156" s="13"/>
      <c r="H156" s="22" t="str">
        <f>IF(G156="","",
IF(G$4="作業時間（hh:mm）",SUM(I156:AL156),
IF(
COUNTIFS(単価情報!C:C,F156,単価情報!B:B,"作業者",単価情報!K:K,"&gt;="&amp;G$1,単価情報!J:J,"&lt;="&amp;G$2)
+COUNTIFS(単価情報!C:C,F156,単価情報!B:B,"作業者",単価情報!K:K,"",単価情報!J:J,"&lt;="&amp;G$2)=0,
"単価設定なし",SUM(I156:AL156))))</f>
        <v/>
      </c>
      <c r="I156" s="34" t="str">
        <f>IFERROR(IF(I$7="","",
(
SUMIFS(IF($G$4="作業時間（hh:mm）",中間処理!$G:$G,中間処理!$I:$I),中間処理!$E:$E,I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156,中間処理!$B:$B,"予定",中間処理!$C:$C,"&gt;="&amp;$G$1,中間処理!$C:$C,"&lt;="&amp;$G$2,中間処理!$D:$D,IF($G$3="すべての作業","&lt;&gt;",$G$3)),0)
)
/IF($G$5="10aあたり",I$8*10,1)),"")</f>
        <v/>
      </c>
      <c r="J156" s="35" t="str">
        <f>IFERROR(IF(J$7="","",
(
SUMIFS(IF($G$4="作業時間（hh:mm）",中間処理!$G:$G,中間処理!$I:$I),中間処理!$E:$E,J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156,中間処理!$B:$B,"予定",中間処理!$C:$C,"&gt;="&amp;$G$1,中間処理!$C:$C,"&lt;="&amp;$G$2,中間処理!$D:$D,IF($G$3="すべての作業","&lt;&gt;",$G$3)),0)
)
/IF($G$5="10aあたり",J$8*10,1)),"")</f>
        <v/>
      </c>
      <c r="K156" s="35" t="str">
        <f>IFERROR(IF(K$7="","",
(
SUMIFS(IF($G$4="作業時間（hh:mm）",中間処理!$G:$G,中間処理!$I:$I),中間処理!$E:$E,K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156,中間処理!$B:$B,"予定",中間処理!$C:$C,"&gt;="&amp;$G$1,中間処理!$C:$C,"&lt;="&amp;$G$2,中間処理!$D:$D,IF($G$3="すべての作業","&lt;&gt;",$G$3)),0)
)
/IF($G$5="10aあたり",K$8*10,1)),"")</f>
        <v/>
      </c>
      <c r="L156" s="35" t="str">
        <f>IFERROR(IF(L$7="","",
(
SUMIFS(IF($G$4="作業時間（hh:mm）",中間処理!$G:$G,中間処理!$I:$I),中間処理!$E:$E,L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156,中間処理!$B:$B,"予定",中間処理!$C:$C,"&gt;="&amp;$G$1,中間処理!$C:$C,"&lt;="&amp;$G$2,中間処理!$D:$D,IF($G$3="すべての作業","&lt;&gt;",$G$3)),0)
)
/IF($G$5="10aあたり",L$8*10,1)),"")</f>
        <v/>
      </c>
      <c r="M156" s="35" t="str">
        <f>IFERROR(IF(M$7="","",
(
SUMIFS(IF($G$4="作業時間（hh:mm）",中間処理!$G:$G,中間処理!$I:$I),中間処理!$E:$E,M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156,中間処理!$B:$B,"予定",中間処理!$C:$C,"&gt;="&amp;$G$1,中間処理!$C:$C,"&lt;="&amp;$G$2,中間処理!$D:$D,IF($G$3="すべての作業","&lt;&gt;",$G$3)),0)
)
/IF($G$5="10aあたり",M$8*10,1)),"")</f>
        <v/>
      </c>
      <c r="N156" s="35" t="str">
        <f>IFERROR(IF(N$7="","",
(
SUMIFS(IF($G$4="作業時間（hh:mm）",中間処理!$G:$G,中間処理!$I:$I),中間処理!$E:$E,N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156,中間処理!$B:$B,"予定",中間処理!$C:$C,"&gt;="&amp;$G$1,中間処理!$C:$C,"&lt;="&amp;$G$2,中間処理!$D:$D,IF($G$3="すべての作業","&lt;&gt;",$G$3)),0)
)
/IF($G$5="10aあたり",N$8*10,1)),"")</f>
        <v/>
      </c>
      <c r="O156" s="35" t="str">
        <f>IFERROR(IF(O$7="","",
(
SUMIFS(IF($G$4="作業時間（hh:mm）",中間処理!$G:$G,中間処理!$I:$I),中間処理!$E:$E,O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156,中間処理!$B:$B,"予定",中間処理!$C:$C,"&gt;="&amp;$G$1,中間処理!$C:$C,"&lt;="&amp;$G$2,中間処理!$D:$D,IF($G$3="すべての作業","&lt;&gt;",$G$3)),0)
)
/IF($G$5="10aあたり",O$8*10,1)),"")</f>
        <v/>
      </c>
      <c r="P156" s="35" t="str">
        <f>IFERROR(IF(P$7="","",
(
SUMIFS(IF($G$4="作業時間（hh:mm）",中間処理!$G:$G,中間処理!$I:$I),中間処理!$E:$E,P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156,中間処理!$B:$B,"予定",中間処理!$C:$C,"&gt;="&amp;$G$1,中間処理!$C:$C,"&lt;="&amp;$G$2,中間処理!$D:$D,IF($G$3="すべての作業","&lt;&gt;",$G$3)),0)
)
/IF($G$5="10aあたり",P$8*10,1)),"")</f>
        <v/>
      </c>
      <c r="Q156" s="35" t="str">
        <f>IFERROR(IF(Q$7="","",
(
SUMIFS(IF($G$4="作業時間（hh:mm）",中間処理!$G:$G,中間処理!$I:$I),中間処理!$E:$E,Q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156,中間処理!$B:$B,"予定",中間処理!$C:$C,"&gt;="&amp;$G$1,中間処理!$C:$C,"&lt;="&amp;$G$2,中間処理!$D:$D,IF($G$3="すべての作業","&lt;&gt;",$G$3)),0)
)
/IF($G$5="10aあたり",Q$8*10,1)),"")</f>
        <v/>
      </c>
      <c r="R156" s="35" t="str">
        <f>IFERROR(IF(R$7="","",
(
SUMIFS(IF($G$4="作業時間（hh:mm）",中間処理!$G:$G,中間処理!$I:$I),中間処理!$E:$E,R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156,中間処理!$B:$B,"予定",中間処理!$C:$C,"&gt;="&amp;$G$1,中間処理!$C:$C,"&lt;="&amp;$G$2,中間処理!$D:$D,IF($G$3="すべての作業","&lt;&gt;",$G$3)),0)
)
/IF($G$5="10aあたり",R$8*10,1)),"")</f>
        <v/>
      </c>
      <c r="S156" s="35" t="str">
        <f>IFERROR(IF(S$7="","",
(
SUMIFS(IF($G$4="作業時間（hh:mm）",中間処理!$G:$G,中間処理!$I:$I),中間処理!$E:$E,S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156,中間処理!$B:$B,"予定",中間処理!$C:$C,"&gt;="&amp;$G$1,中間処理!$C:$C,"&lt;="&amp;$G$2,中間処理!$D:$D,IF($G$3="すべての作業","&lt;&gt;",$G$3)),0)
)
/IF($G$5="10aあたり",S$8*10,1)),"")</f>
        <v/>
      </c>
      <c r="T156" s="35" t="str">
        <f>IFERROR(IF(T$7="","",
(
SUMIFS(IF($G$4="作業時間（hh:mm）",中間処理!$G:$G,中間処理!$I:$I),中間処理!$E:$E,T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156,中間処理!$B:$B,"予定",中間処理!$C:$C,"&gt;="&amp;$G$1,中間処理!$C:$C,"&lt;="&amp;$G$2,中間処理!$D:$D,IF($G$3="すべての作業","&lt;&gt;",$G$3)),0)
)
/IF($G$5="10aあたり",T$8*10,1)),"")</f>
        <v/>
      </c>
      <c r="U156" s="35" t="str">
        <f>IFERROR(IF(U$7="","",
(
SUMIFS(IF($G$4="作業時間（hh:mm）",中間処理!$G:$G,中間処理!$I:$I),中間処理!$E:$E,U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156,中間処理!$B:$B,"予定",中間処理!$C:$C,"&gt;="&amp;$G$1,中間処理!$C:$C,"&lt;="&amp;$G$2,中間処理!$D:$D,IF($G$3="すべての作業","&lt;&gt;",$G$3)),0)
)
/IF($G$5="10aあたり",U$8*10,1)),"")</f>
        <v/>
      </c>
      <c r="V156" s="35" t="str">
        <f>IFERROR(IF(V$7="","",
(
SUMIFS(IF($G$4="作業時間（hh:mm）",中間処理!$G:$G,中間処理!$I:$I),中間処理!$E:$E,V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156,中間処理!$B:$B,"予定",中間処理!$C:$C,"&gt;="&amp;$G$1,中間処理!$C:$C,"&lt;="&amp;$G$2,中間処理!$D:$D,IF($G$3="すべての作業","&lt;&gt;",$G$3)),0)
)
/IF($G$5="10aあたり",V$8*10,1)),"")</f>
        <v/>
      </c>
      <c r="W156" s="35" t="str">
        <f>IFERROR(IF(W$7="","",
(
SUMIFS(IF($G$4="作業時間（hh:mm）",中間処理!$G:$G,中間処理!$I:$I),中間処理!$E:$E,W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156,中間処理!$B:$B,"予定",中間処理!$C:$C,"&gt;="&amp;$G$1,中間処理!$C:$C,"&lt;="&amp;$G$2,中間処理!$D:$D,IF($G$3="すべての作業","&lt;&gt;",$G$3)),0)
)
/IF($G$5="10aあたり",W$8*10,1)),"")</f>
        <v/>
      </c>
      <c r="X156" s="35" t="str">
        <f>IFERROR(IF(X$7="","",
(
SUMIFS(IF($G$4="作業時間（hh:mm）",中間処理!$G:$G,中間処理!$I:$I),中間処理!$E:$E,X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156,中間処理!$B:$B,"予定",中間処理!$C:$C,"&gt;="&amp;$G$1,中間処理!$C:$C,"&lt;="&amp;$G$2,中間処理!$D:$D,IF($G$3="すべての作業","&lt;&gt;",$G$3)),0)
)
/IF($G$5="10aあたり",X$8*10,1)),"")</f>
        <v/>
      </c>
      <c r="Y156" s="35" t="str">
        <f>IFERROR(IF(Y$7="","",
(
SUMIFS(IF($G$4="作業時間（hh:mm）",中間処理!$G:$G,中間処理!$I:$I),中間処理!$E:$E,Y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156,中間処理!$B:$B,"予定",中間処理!$C:$C,"&gt;="&amp;$G$1,中間処理!$C:$C,"&lt;="&amp;$G$2,中間処理!$D:$D,IF($G$3="すべての作業","&lt;&gt;",$G$3)),0)
)
/IF($G$5="10aあたり",Y$8*10,1)),"")</f>
        <v/>
      </c>
      <c r="Z156" s="35" t="str">
        <f>IFERROR(IF(Z$7="","",
(
SUMIFS(IF($G$4="作業時間（hh:mm）",中間処理!$G:$G,中間処理!$I:$I),中間処理!$E:$E,Z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156,中間処理!$B:$B,"予定",中間処理!$C:$C,"&gt;="&amp;$G$1,中間処理!$C:$C,"&lt;="&amp;$G$2,中間処理!$D:$D,IF($G$3="すべての作業","&lt;&gt;",$G$3)),0)
)
/IF($G$5="10aあたり",Z$8*10,1)),"")</f>
        <v/>
      </c>
      <c r="AA156" s="35" t="str">
        <f>IFERROR(IF(AA$7="","",
(
SUMIFS(IF($G$4="作業時間（hh:mm）",中間処理!$G:$G,中間処理!$I:$I),中間処理!$E:$E,AA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156,中間処理!$B:$B,"予定",中間処理!$C:$C,"&gt;="&amp;$G$1,中間処理!$C:$C,"&lt;="&amp;$G$2,中間処理!$D:$D,IF($G$3="すべての作業","&lt;&gt;",$G$3)),0)
)
/IF($G$5="10aあたり",AA$8*10,1)),"")</f>
        <v/>
      </c>
      <c r="AB156" s="35" t="str">
        <f>IFERROR(IF(AB$7="","",
(
SUMIFS(IF($G$4="作業時間（hh:mm）",中間処理!$G:$G,中間処理!$I:$I),中間処理!$E:$E,AB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156,中間処理!$B:$B,"予定",中間処理!$C:$C,"&gt;="&amp;$G$1,中間処理!$C:$C,"&lt;="&amp;$G$2,中間処理!$D:$D,IF($G$3="すべての作業","&lt;&gt;",$G$3)),0)
)
/IF($G$5="10aあたり",AB$8*10,1)),"")</f>
        <v/>
      </c>
      <c r="AC156" s="35" t="str">
        <f>IFERROR(IF(AC$7="","",
(
SUMIFS(IF($G$4="作業時間（hh:mm）",中間処理!$G:$G,中間処理!$I:$I),中間処理!$E:$E,AC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156,中間処理!$B:$B,"予定",中間処理!$C:$C,"&gt;="&amp;$G$1,中間処理!$C:$C,"&lt;="&amp;$G$2,中間処理!$D:$D,IF($G$3="すべての作業","&lt;&gt;",$G$3)),0)
)
/IF($G$5="10aあたり",AC$8*10,1)),"")</f>
        <v/>
      </c>
      <c r="AD156" s="35" t="str">
        <f>IFERROR(IF(AD$7="","",
(
SUMIFS(IF($G$4="作業時間（hh:mm）",中間処理!$G:$G,中間処理!$I:$I),中間処理!$E:$E,AD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156,中間処理!$B:$B,"予定",中間処理!$C:$C,"&gt;="&amp;$G$1,中間処理!$C:$C,"&lt;="&amp;$G$2,中間処理!$D:$D,IF($G$3="すべての作業","&lt;&gt;",$G$3)),0)
)
/IF($G$5="10aあたり",AD$8*10,1)),"")</f>
        <v/>
      </c>
      <c r="AE156" s="35" t="str">
        <f>IFERROR(IF(AE$7="","",
(
SUMIFS(IF($G$4="作業時間（hh:mm）",中間処理!$G:$G,中間処理!$I:$I),中間処理!$E:$E,AE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156,中間処理!$B:$B,"予定",中間処理!$C:$C,"&gt;="&amp;$G$1,中間処理!$C:$C,"&lt;="&amp;$G$2,中間処理!$D:$D,IF($G$3="すべての作業","&lt;&gt;",$G$3)),0)
)
/IF($G$5="10aあたり",AE$8*10,1)),"")</f>
        <v/>
      </c>
      <c r="AF156" s="35" t="str">
        <f>IFERROR(IF(AF$7="","",
(
SUMIFS(IF($G$4="作業時間（hh:mm）",中間処理!$G:$G,中間処理!$I:$I),中間処理!$E:$E,AF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156,中間処理!$B:$B,"予定",中間処理!$C:$C,"&gt;="&amp;$G$1,中間処理!$C:$C,"&lt;="&amp;$G$2,中間処理!$D:$D,IF($G$3="すべての作業","&lt;&gt;",$G$3)),0)
)
/IF($G$5="10aあたり",AF$8*10,1)),"")</f>
        <v/>
      </c>
      <c r="AG156" s="35" t="str">
        <f>IFERROR(IF(AG$7="","",
(
SUMIFS(IF($G$4="作業時間（hh:mm）",中間処理!$G:$G,中間処理!$I:$I),中間処理!$E:$E,AG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156,中間処理!$B:$B,"予定",中間処理!$C:$C,"&gt;="&amp;$G$1,中間処理!$C:$C,"&lt;="&amp;$G$2,中間処理!$D:$D,IF($G$3="すべての作業","&lt;&gt;",$G$3)),0)
)
/IF($G$5="10aあたり",AG$8*10,1)),"")</f>
        <v/>
      </c>
      <c r="AH156" s="35" t="str">
        <f>IFERROR(IF(AH$7="","",
(
SUMIFS(IF($G$4="作業時間（hh:mm）",中間処理!$G:$G,中間処理!$I:$I),中間処理!$E:$E,AH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156,中間処理!$B:$B,"予定",中間処理!$C:$C,"&gt;="&amp;$G$1,中間処理!$C:$C,"&lt;="&amp;$G$2,中間処理!$D:$D,IF($G$3="すべての作業","&lt;&gt;",$G$3)),0)
)
/IF($G$5="10aあたり",AH$8*10,1)),"")</f>
        <v/>
      </c>
      <c r="AI156" s="35" t="str">
        <f>IFERROR(IF(AI$7="","",
(
SUMIFS(IF($G$4="作業時間（hh:mm）",中間処理!$G:$G,中間処理!$I:$I),中間処理!$E:$E,AI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156,中間処理!$B:$B,"予定",中間処理!$C:$C,"&gt;="&amp;$G$1,中間処理!$C:$C,"&lt;="&amp;$G$2,中間処理!$D:$D,IF($G$3="すべての作業","&lt;&gt;",$G$3)),0)
)
/IF($G$5="10aあたり",AI$8*10,1)),"")</f>
        <v/>
      </c>
      <c r="AJ156" s="35" t="str">
        <f>IFERROR(IF(AJ$7="","",
(
SUMIFS(IF($G$4="作業時間（hh:mm）",中間処理!$G:$G,中間処理!$I:$I),中間処理!$E:$E,AJ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156,中間処理!$B:$B,"予定",中間処理!$C:$C,"&gt;="&amp;$G$1,中間処理!$C:$C,"&lt;="&amp;$G$2,中間処理!$D:$D,IF($G$3="すべての作業","&lt;&gt;",$G$3)),0)
)
/IF($G$5="10aあたり",AJ$8*10,1)),"")</f>
        <v/>
      </c>
      <c r="AK156" s="35" t="str">
        <f>IFERROR(IF(AK$7="","",
(
SUMIFS(IF($G$4="作業時間（hh:mm）",中間処理!$G:$G,中間処理!$I:$I),中間処理!$E:$E,AK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156,中間処理!$B:$B,"予定",中間処理!$C:$C,"&gt;="&amp;$G$1,中間処理!$C:$C,"&lt;="&amp;$G$2,中間処理!$D:$D,IF($G$3="すべての作業","&lt;&gt;",$G$3)),0)
)
/IF($G$5="10aあたり",AK$8*10,1)),"")</f>
        <v/>
      </c>
      <c r="AL156" s="35" t="str">
        <f>IFERROR(IF(AL$7="","",
(
SUMIFS(IF($G$4="作業時間（hh:mm）",中間処理!$G:$G,中間処理!$I:$I),中間処理!$E:$E,AL$7,中間処理!$F:$F,$F156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156,中間処理!$B:$B,"予定",中間処理!$C:$C,"&gt;="&amp;$G$1,中間処理!$C:$C,"&lt;="&amp;$G$2,中間処理!$D:$D,IF($G$3="すべての作業","&lt;&gt;",$G$3)),0)
)
/IF($G$5="10aあたり",AL$8*10,1)),"")</f>
        <v/>
      </c>
    </row>
    <row r="157" spans="7:38">
      <c r="G157" s="13"/>
      <c r="H157" s="22" t="str">
        <f>IF(G157="","",
IF(G$4="作業時間（hh:mm）",SUM(I157:AL157),
IF(
COUNTIFS(単価情報!C:C,F157,単価情報!B:B,"作業者",単価情報!K:K,"&gt;="&amp;G$1,単価情報!J:J,"&lt;="&amp;G$2)
+COUNTIFS(単価情報!C:C,F157,単価情報!B:B,"作業者",単価情報!K:K,"",単価情報!J:J,"&lt;="&amp;G$2)=0,
"単価設定なし",SUM(I157:AL157))))</f>
        <v/>
      </c>
      <c r="I157" s="34" t="str">
        <f>IFERROR(IF(I$7="","",
(
SUMIFS(IF($G$4="作業時間（hh:mm）",中間処理!$G:$G,中間処理!$I:$I),中間処理!$E:$E,I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157,中間処理!$B:$B,"予定",中間処理!$C:$C,"&gt;="&amp;$G$1,中間処理!$C:$C,"&lt;="&amp;$G$2,中間処理!$D:$D,IF($G$3="すべての作業","&lt;&gt;",$G$3)),0)
)
/IF($G$5="10aあたり",I$8*10,1)),"")</f>
        <v/>
      </c>
      <c r="J157" s="35" t="str">
        <f>IFERROR(IF(J$7="","",
(
SUMIFS(IF($G$4="作業時間（hh:mm）",中間処理!$G:$G,中間処理!$I:$I),中間処理!$E:$E,J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157,中間処理!$B:$B,"予定",中間処理!$C:$C,"&gt;="&amp;$G$1,中間処理!$C:$C,"&lt;="&amp;$G$2,中間処理!$D:$D,IF($G$3="すべての作業","&lt;&gt;",$G$3)),0)
)
/IF($G$5="10aあたり",J$8*10,1)),"")</f>
        <v/>
      </c>
      <c r="K157" s="35" t="str">
        <f>IFERROR(IF(K$7="","",
(
SUMIFS(IF($G$4="作業時間（hh:mm）",中間処理!$G:$G,中間処理!$I:$I),中間処理!$E:$E,K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157,中間処理!$B:$B,"予定",中間処理!$C:$C,"&gt;="&amp;$G$1,中間処理!$C:$C,"&lt;="&amp;$G$2,中間処理!$D:$D,IF($G$3="すべての作業","&lt;&gt;",$G$3)),0)
)
/IF($G$5="10aあたり",K$8*10,1)),"")</f>
        <v/>
      </c>
      <c r="L157" s="35" t="str">
        <f>IFERROR(IF(L$7="","",
(
SUMIFS(IF($G$4="作業時間（hh:mm）",中間処理!$G:$G,中間処理!$I:$I),中間処理!$E:$E,L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157,中間処理!$B:$B,"予定",中間処理!$C:$C,"&gt;="&amp;$G$1,中間処理!$C:$C,"&lt;="&amp;$G$2,中間処理!$D:$D,IF($G$3="すべての作業","&lt;&gt;",$G$3)),0)
)
/IF($G$5="10aあたり",L$8*10,1)),"")</f>
        <v/>
      </c>
      <c r="M157" s="35" t="str">
        <f>IFERROR(IF(M$7="","",
(
SUMIFS(IF($G$4="作業時間（hh:mm）",中間処理!$G:$G,中間処理!$I:$I),中間処理!$E:$E,M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157,中間処理!$B:$B,"予定",中間処理!$C:$C,"&gt;="&amp;$G$1,中間処理!$C:$C,"&lt;="&amp;$G$2,中間処理!$D:$D,IF($G$3="すべての作業","&lt;&gt;",$G$3)),0)
)
/IF($G$5="10aあたり",M$8*10,1)),"")</f>
        <v/>
      </c>
      <c r="N157" s="35" t="str">
        <f>IFERROR(IF(N$7="","",
(
SUMIFS(IF($G$4="作業時間（hh:mm）",中間処理!$G:$G,中間処理!$I:$I),中間処理!$E:$E,N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157,中間処理!$B:$B,"予定",中間処理!$C:$C,"&gt;="&amp;$G$1,中間処理!$C:$C,"&lt;="&amp;$G$2,中間処理!$D:$D,IF($G$3="すべての作業","&lt;&gt;",$G$3)),0)
)
/IF($G$5="10aあたり",N$8*10,1)),"")</f>
        <v/>
      </c>
      <c r="O157" s="35" t="str">
        <f>IFERROR(IF(O$7="","",
(
SUMIFS(IF($G$4="作業時間（hh:mm）",中間処理!$G:$G,中間処理!$I:$I),中間処理!$E:$E,O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157,中間処理!$B:$B,"予定",中間処理!$C:$C,"&gt;="&amp;$G$1,中間処理!$C:$C,"&lt;="&amp;$G$2,中間処理!$D:$D,IF($G$3="すべての作業","&lt;&gt;",$G$3)),0)
)
/IF($G$5="10aあたり",O$8*10,1)),"")</f>
        <v/>
      </c>
      <c r="P157" s="35" t="str">
        <f>IFERROR(IF(P$7="","",
(
SUMIFS(IF($G$4="作業時間（hh:mm）",中間処理!$G:$G,中間処理!$I:$I),中間処理!$E:$E,P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157,中間処理!$B:$B,"予定",中間処理!$C:$C,"&gt;="&amp;$G$1,中間処理!$C:$C,"&lt;="&amp;$G$2,中間処理!$D:$D,IF($G$3="すべての作業","&lt;&gt;",$G$3)),0)
)
/IF($G$5="10aあたり",P$8*10,1)),"")</f>
        <v/>
      </c>
      <c r="Q157" s="35" t="str">
        <f>IFERROR(IF(Q$7="","",
(
SUMIFS(IF($G$4="作業時間（hh:mm）",中間処理!$G:$G,中間処理!$I:$I),中間処理!$E:$E,Q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157,中間処理!$B:$B,"予定",中間処理!$C:$C,"&gt;="&amp;$G$1,中間処理!$C:$C,"&lt;="&amp;$G$2,中間処理!$D:$D,IF($G$3="すべての作業","&lt;&gt;",$G$3)),0)
)
/IF($G$5="10aあたり",Q$8*10,1)),"")</f>
        <v/>
      </c>
      <c r="R157" s="35" t="str">
        <f>IFERROR(IF(R$7="","",
(
SUMIFS(IF($G$4="作業時間（hh:mm）",中間処理!$G:$G,中間処理!$I:$I),中間処理!$E:$E,R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157,中間処理!$B:$B,"予定",中間処理!$C:$C,"&gt;="&amp;$G$1,中間処理!$C:$C,"&lt;="&amp;$G$2,中間処理!$D:$D,IF($G$3="すべての作業","&lt;&gt;",$G$3)),0)
)
/IF($G$5="10aあたり",R$8*10,1)),"")</f>
        <v/>
      </c>
      <c r="S157" s="35" t="str">
        <f>IFERROR(IF(S$7="","",
(
SUMIFS(IF($G$4="作業時間（hh:mm）",中間処理!$G:$G,中間処理!$I:$I),中間処理!$E:$E,S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157,中間処理!$B:$B,"予定",中間処理!$C:$C,"&gt;="&amp;$G$1,中間処理!$C:$C,"&lt;="&amp;$G$2,中間処理!$D:$D,IF($G$3="すべての作業","&lt;&gt;",$G$3)),0)
)
/IF($G$5="10aあたり",S$8*10,1)),"")</f>
        <v/>
      </c>
      <c r="T157" s="35" t="str">
        <f>IFERROR(IF(T$7="","",
(
SUMIFS(IF($G$4="作業時間（hh:mm）",中間処理!$G:$G,中間処理!$I:$I),中間処理!$E:$E,T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157,中間処理!$B:$B,"予定",中間処理!$C:$C,"&gt;="&amp;$G$1,中間処理!$C:$C,"&lt;="&amp;$G$2,中間処理!$D:$D,IF($G$3="すべての作業","&lt;&gt;",$G$3)),0)
)
/IF($G$5="10aあたり",T$8*10,1)),"")</f>
        <v/>
      </c>
      <c r="U157" s="35" t="str">
        <f>IFERROR(IF(U$7="","",
(
SUMIFS(IF($G$4="作業時間（hh:mm）",中間処理!$G:$G,中間処理!$I:$I),中間処理!$E:$E,U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157,中間処理!$B:$B,"予定",中間処理!$C:$C,"&gt;="&amp;$G$1,中間処理!$C:$C,"&lt;="&amp;$G$2,中間処理!$D:$D,IF($G$3="すべての作業","&lt;&gt;",$G$3)),0)
)
/IF($G$5="10aあたり",U$8*10,1)),"")</f>
        <v/>
      </c>
      <c r="V157" s="35" t="str">
        <f>IFERROR(IF(V$7="","",
(
SUMIFS(IF($G$4="作業時間（hh:mm）",中間処理!$G:$G,中間処理!$I:$I),中間処理!$E:$E,V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157,中間処理!$B:$B,"予定",中間処理!$C:$C,"&gt;="&amp;$G$1,中間処理!$C:$C,"&lt;="&amp;$G$2,中間処理!$D:$D,IF($G$3="すべての作業","&lt;&gt;",$G$3)),0)
)
/IF($G$5="10aあたり",V$8*10,1)),"")</f>
        <v/>
      </c>
      <c r="W157" s="35" t="str">
        <f>IFERROR(IF(W$7="","",
(
SUMIFS(IF($G$4="作業時間（hh:mm）",中間処理!$G:$G,中間処理!$I:$I),中間処理!$E:$E,W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157,中間処理!$B:$B,"予定",中間処理!$C:$C,"&gt;="&amp;$G$1,中間処理!$C:$C,"&lt;="&amp;$G$2,中間処理!$D:$D,IF($G$3="すべての作業","&lt;&gt;",$G$3)),0)
)
/IF($G$5="10aあたり",W$8*10,1)),"")</f>
        <v/>
      </c>
      <c r="X157" s="35" t="str">
        <f>IFERROR(IF(X$7="","",
(
SUMIFS(IF($G$4="作業時間（hh:mm）",中間処理!$G:$G,中間処理!$I:$I),中間処理!$E:$E,X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157,中間処理!$B:$B,"予定",中間処理!$C:$C,"&gt;="&amp;$G$1,中間処理!$C:$C,"&lt;="&amp;$G$2,中間処理!$D:$D,IF($G$3="すべての作業","&lt;&gt;",$G$3)),0)
)
/IF($G$5="10aあたり",X$8*10,1)),"")</f>
        <v/>
      </c>
      <c r="Y157" s="35" t="str">
        <f>IFERROR(IF(Y$7="","",
(
SUMIFS(IF($G$4="作業時間（hh:mm）",中間処理!$G:$G,中間処理!$I:$I),中間処理!$E:$E,Y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157,中間処理!$B:$B,"予定",中間処理!$C:$C,"&gt;="&amp;$G$1,中間処理!$C:$C,"&lt;="&amp;$G$2,中間処理!$D:$D,IF($G$3="すべての作業","&lt;&gt;",$G$3)),0)
)
/IF($G$5="10aあたり",Y$8*10,1)),"")</f>
        <v/>
      </c>
      <c r="Z157" s="35" t="str">
        <f>IFERROR(IF(Z$7="","",
(
SUMIFS(IF($G$4="作業時間（hh:mm）",中間処理!$G:$G,中間処理!$I:$I),中間処理!$E:$E,Z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157,中間処理!$B:$B,"予定",中間処理!$C:$C,"&gt;="&amp;$G$1,中間処理!$C:$C,"&lt;="&amp;$G$2,中間処理!$D:$D,IF($G$3="すべての作業","&lt;&gt;",$G$3)),0)
)
/IF($G$5="10aあたり",Z$8*10,1)),"")</f>
        <v/>
      </c>
      <c r="AA157" s="35" t="str">
        <f>IFERROR(IF(AA$7="","",
(
SUMIFS(IF($G$4="作業時間（hh:mm）",中間処理!$G:$G,中間処理!$I:$I),中間処理!$E:$E,AA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157,中間処理!$B:$B,"予定",中間処理!$C:$C,"&gt;="&amp;$G$1,中間処理!$C:$C,"&lt;="&amp;$G$2,中間処理!$D:$D,IF($G$3="すべての作業","&lt;&gt;",$G$3)),0)
)
/IF($G$5="10aあたり",AA$8*10,1)),"")</f>
        <v/>
      </c>
      <c r="AB157" s="35" t="str">
        <f>IFERROR(IF(AB$7="","",
(
SUMIFS(IF($G$4="作業時間（hh:mm）",中間処理!$G:$G,中間処理!$I:$I),中間処理!$E:$E,AB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157,中間処理!$B:$B,"予定",中間処理!$C:$C,"&gt;="&amp;$G$1,中間処理!$C:$C,"&lt;="&amp;$G$2,中間処理!$D:$D,IF($G$3="すべての作業","&lt;&gt;",$G$3)),0)
)
/IF($G$5="10aあたり",AB$8*10,1)),"")</f>
        <v/>
      </c>
      <c r="AC157" s="35" t="str">
        <f>IFERROR(IF(AC$7="","",
(
SUMIFS(IF($G$4="作業時間（hh:mm）",中間処理!$G:$G,中間処理!$I:$I),中間処理!$E:$E,AC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157,中間処理!$B:$B,"予定",中間処理!$C:$C,"&gt;="&amp;$G$1,中間処理!$C:$C,"&lt;="&amp;$G$2,中間処理!$D:$D,IF($G$3="すべての作業","&lt;&gt;",$G$3)),0)
)
/IF($G$5="10aあたり",AC$8*10,1)),"")</f>
        <v/>
      </c>
      <c r="AD157" s="35" t="str">
        <f>IFERROR(IF(AD$7="","",
(
SUMIFS(IF($G$4="作業時間（hh:mm）",中間処理!$G:$G,中間処理!$I:$I),中間処理!$E:$E,AD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157,中間処理!$B:$B,"予定",中間処理!$C:$C,"&gt;="&amp;$G$1,中間処理!$C:$C,"&lt;="&amp;$G$2,中間処理!$D:$D,IF($G$3="すべての作業","&lt;&gt;",$G$3)),0)
)
/IF($G$5="10aあたり",AD$8*10,1)),"")</f>
        <v/>
      </c>
      <c r="AE157" s="35" t="str">
        <f>IFERROR(IF(AE$7="","",
(
SUMIFS(IF($G$4="作業時間（hh:mm）",中間処理!$G:$G,中間処理!$I:$I),中間処理!$E:$E,AE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157,中間処理!$B:$B,"予定",中間処理!$C:$C,"&gt;="&amp;$G$1,中間処理!$C:$C,"&lt;="&amp;$G$2,中間処理!$D:$D,IF($G$3="すべての作業","&lt;&gt;",$G$3)),0)
)
/IF($G$5="10aあたり",AE$8*10,1)),"")</f>
        <v/>
      </c>
      <c r="AF157" s="35" t="str">
        <f>IFERROR(IF(AF$7="","",
(
SUMIFS(IF($G$4="作業時間（hh:mm）",中間処理!$G:$G,中間処理!$I:$I),中間処理!$E:$E,AF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157,中間処理!$B:$B,"予定",中間処理!$C:$C,"&gt;="&amp;$G$1,中間処理!$C:$C,"&lt;="&amp;$G$2,中間処理!$D:$D,IF($G$3="すべての作業","&lt;&gt;",$G$3)),0)
)
/IF($G$5="10aあたり",AF$8*10,1)),"")</f>
        <v/>
      </c>
      <c r="AG157" s="35" t="str">
        <f>IFERROR(IF(AG$7="","",
(
SUMIFS(IF($G$4="作業時間（hh:mm）",中間処理!$G:$G,中間処理!$I:$I),中間処理!$E:$E,AG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157,中間処理!$B:$B,"予定",中間処理!$C:$C,"&gt;="&amp;$G$1,中間処理!$C:$C,"&lt;="&amp;$G$2,中間処理!$D:$D,IF($G$3="すべての作業","&lt;&gt;",$G$3)),0)
)
/IF($G$5="10aあたり",AG$8*10,1)),"")</f>
        <v/>
      </c>
      <c r="AH157" s="35" t="str">
        <f>IFERROR(IF(AH$7="","",
(
SUMIFS(IF($G$4="作業時間（hh:mm）",中間処理!$G:$G,中間処理!$I:$I),中間処理!$E:$E,AH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157,中間処理!$B:$B,"予定",中間処理!$C:$C,"&gt;="&amp;$G$1,中間処理!$C:$C,"&lt;="&amp;$G$2,中間処理!$D:$D,IF($G$3="すべての作業","&lt;&gt;",$G$3)),0)
)
/IF($G$5="10aあたり",AH$8*10,1)),"")</f>
        <v/>
      </c>
      <c r="AI157" s="35" t="str">
        <f>IFERROR(IF(AI$7="","",
(
SUMIFS(IF($G$4="作業時間（hh:mm）",中間処理!$G:$G,中間処理!$I:$I),中間処理!$E:$E,AI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157,中間処理!$B:$B,"予定",中間処理!$C:$C,"&gt;="&amp;$G$1,中間処理!$C:$C,"&lt;="&amp;$G$2,中間処理!$D:$D,IF($G$3="すべての作業","&lt;&gt;",$G$3)),0)
)
/IF($G$5="10aあたり",AI$8*10,1)),"")</f>
        <v/>
      </c>
      <c r="AJ157" s="35" t="str">
        <f>IFERROR(IF(AJ$7="","",
(
SUMIFS(IF($G$4="作業時間（hh:mm）",中間処理!$G:$G,中間処理!$I:$I),中間処理!$E:$E,AJ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157,中間処理!$B:$B,"予定",中間処理!$C:$C,"&gt;="&amp;$G$1,中間処理!$C:$C,"&lt;="&amp;$G$2,中間処理!$D:$D,IF($G$3="すべての作業","&lt;&gt;",$G$3)),0)
)
/IF($G$5="10aあたり",AJ$8*10,1)),"")</f>
        <v/>
      </c>
      <c r="AK157" s="35" t="str">
        <f>IFERROR(IF(AK$7="","",
(
SUMIFS(IF($G$4="作業時間（hh:mm）",中間処理!$G:$G,中間処理!$I:$I),中間処理!$E:$E,AK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157,中間処理!$B:$B,"予定",中間処理!$C:$C,"&gt;="&amp;$G$1,中間処理!$C:$C,"&lt;="&amp;$G$2,中間処理!$D:$D,IF($G$3="すべての作業","&lt;&gt;",$G$3)),0)
)
/IF($G$5="10aあたり",AK$8*10,1)),"")</f>
        <v/>
      </c>
      <c r="AL157" s="35" t="str">
        <f>IFERROR(IF(AL$7="","",
(
SUMIFS(IF($G$4="作業時間（hh:mm）",中間処理!$G:$G,中間処理!$I:$I),中間処理!$E:$E,AL$7,中間処理!$F:$F,$F157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157,中間処理!$B:$B,"予定",中間処理!$C:$C,"&gt;="&amp;$G$1,中間処理!$C:$C,"&lt;="&amp;$G$2,中間処理!$D:$D,IF($G$3="すべての作業","&lt;&gt;",$G$3)),0)
)
/IF($G$5="10aあたり",AL$8*10,1)),"")</f>
        <v/>
      </c>
    </row>
    <row r="158" spans="7:38">
      <c r="G158" s="13"/>
      <c r="H158" s="22" t="str">
        <f>IF(G158="","",
IF(G$4="作業時間（hh:mm）",SUM(I158:AL158),
IF(
COUNTIFS(単価情報!C:C,F158,単価情報!B:B,"作業者",単価情報!K:K,"&gt;="&amp;G$1,単価情報!J:J,"&lt;="&amp;G$2)
+COUNTIFS(単価情報!C:C,F158,単価情報!B:B,"作業者",単価情報!K:K,"",単価情報!J:J,"&lt;="&amp;G$2)=0,
"単価設定なし",SUM(I158:AL158))))</f>
        <v/>
      </c>
      <c r="I158" s="34" t="str">
        <f>IFERROR(IF(I$7="","",
(
SUMIFS(IF($G$4="作業時間（hh:mm）",中間処理!$G:$G,中間処理!$I:$I),中間処理!$E:$E,I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158,中間処理!$B:$B,"予定",中間処理!$C:$C,"&gt;="&amp;$G$1,中間処理!$C:$C,"&lt;="&amp;$G$2,中間処理!$D:$D,IF($G$3="すべての作業","&lt;&gt;",$G$3)),0)
)
/IF($G$5="10aあたり",I$8*10,1)),"")</f>
        <v/>
      </c>
      <c r="J158" s="35" t="str">
        <f>IFERROR(IF(J$7="","",
(
SUMIFS(IF($G$4="作業時間（hh:mm）",中間処理!$G:$G,中間処理!$I:$I),中間処理!$E:$E,J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158,中間処理!$B:$B,"予定",中間処理!$C:$C,"&gt;="&amp;$G$1,中間処理!$C:$C,"&lt;="&amp;$G$2,中間処理!$D:$D,IF($G$3="すべての作業","&lt;&gt;",$G$3)),0)
)
/IF($G$5="10aあたり",J$8*10,1)),"")</f>
        <v/>
      </c>
      <c r="K158" s="35" t="str">
        <f>IFERROR(IF(K$7="","",
(
SUMIFS(IF($G$4="作業時間（hh:mm）",中間処理!$G:$G,中間処理!$I:$I),中間処理!$E:$E,K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158,中間処理!$B:$B,"予定",中間処理!$C:$C,"&gt;="&amp;$G$1,中間処理!$C:$C,"&lt;="&amp;$G$2,中間処理!$D:$D,IF($G$3="すべての作業","&lt;&gt;",$G$3)),0)
)
/IF($G$5="10aあたり",K$8*10,1)),"")</f>
        <v/>
      </c>
      <c r="L158" s="35" t="str">
        <f>IFERROR(IF(L$7="","",
(
SUMIFS(IF($G$4="作業時間（hh:mm）",中間処理!$G:$G,中間処理!$I:$I),中間処理!$E:$E,L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158,中間処理!$B:$B,"予定",中間処理!$C:$C,"&gt;="&amp;$G$1,中間処理!$C:$C,"&lt;="&amp;$G$2,中間処理!$D:$D,IF($G$3="すべての作業","&lt;&gt;",$G$3)),0)
)
/IF($G$5="10aあたり",L$8*10,1)),"")</f>
        <v/>
      </c>
      <c r="M158" s="35" t="str">
        <f>IFERROR(IF(M$7="","",
(
SUMIFS(IF($G$4="作業時間（hh:mm）",中間処理!$G:$G,中間処理!$I:$I),中間処理!$E:$E,M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158,中間処理!$B:$B,"予定",中間処理!$C:$C,"&gt;="&amp;$G$1,中間処理!$C:$C,"&lt;="&amp;$G$2,中間処理!$D:$D,IF($G$3="すべての作業","&lt;&gt;",$G$3)),0)
)
/IF($G$5="10aあたり",M$8*10,1)),"")</f>
        <v/>
      </c>
      <c r="N158" s="35" t="str">
        <f>IFERROR(IF(N$7="","",
(
SUMIFS(IF($G$4="作業時間（hh:mm）",中間処理!$G:$G,中間処理!$I:$I),中間処理!$E:$E,N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158,中間処理!$B:$B,"予定",中間処理!$C:$C,"&gt;="&amp;$G$1,中間処理!$C:$C,"&lt;="&amp;$G$2,中間処理!$D:$D,IF($G$3="すべての作業","&lt;&gt;",$G$3)),0)
)
/IF($G$5="10aあたり",N$8*10,1)),"")</f>
        <v/>
      </c>
      <c r="O158" s="35" t="str">
        <f>IFERROR(IF(O$7="","",
(
SUMIFS(IF($G$4="作業時間（hh:mm）",中間処理!$G:$G,中間処理!$I:$I),中間処理!$E:$E,O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158,中間処理!$B:$B,"予定",中間処理!$C:$C,"&gt;="&amp;$G$1,中間処理!$C:$C,"&lt;="&amp;$G$2,中間処理!$D:$D,IF($G$3="すべての作業","&lt;&gt;",$G$3)),0)
)
/IF($G$5="10aあたり",O$8*10,1)),"")</f>
        <v/>
      </c>
      <c r="P158" s="35" t="str">
        <f>IFERROR(IF(P$7="","",
(
SUMIFS(IF($G$4="作業時間（hh:mm）",中間処理!$G:$G,中間処理!$I:$I),中間処理!$E:$E,P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158,中間処理!$B:$B,"予定",中間処理!$C:$C,"&gt;="&amp;$G$1,中間処理!$C:$C,"&lt;="&amp;$G$2,中間処理!$D:$D,IF($G$3="すべての作業","&lt;&gt;",$G$3)),0)
)
/IF($G$5="10aあたり",P$8*10,1)),"")</f>
        <v/>
      </c>
      <c r="Q158" s="35" t="str">
        <f>IFERROR(IF(Q$7="","",
(
SUMIFS(IF($G$4="作業時間（hh:mm）",中間処理!$G:$G,中間処理!$I:$I),中間処理!$E:$E,Q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158,中間処理!$B:$B,"予定",中間処理!$C:$C,"&gt;="&amp;$G$1,中間処理!$C:$C,"&lt;="&amp;$G$2,中間処理!$D:$D,IF($G$3="すべての作業","&lt;&gt;",$G$3)),0)
)
/IF($G$5="10aあたり",Q$8*10,1)),"")</f>
        <v/>
      </c>
      <c r="R158" s="35" t="str">
        <f>IFERROR(IF(R$7="","",
(
SUMIFS(IF($G$4="作業時間（hh:mm）",中間処理!$G:$G,中間処理!$I:$I),中間処理!$E:$E,R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158,中間処理!$B:$B,"予定",中間処理!$C:$C,"&gt;="&amp;$G$1,中間処理!$C:$C,"&lt;="&amp;$G$2,中間処理!$D:$D,IF($G$3="すべての作業","&lt;&gt;",$G$3)),0)
)
/IF($G$5="10aあたり",R$8*10,1)),"")</f>
        <v/>
      </c>
      <c r="S158" s="35" t="str">
        <f>IFERROR(IF(S$7="","",
(
SUMIFS(IF($G$4="作業時間（hh:mm）",中間処理!$G:$G,中間処理!$I:$I),中間処理!$E:$E,S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158,中間処理!$B:$B,"予定",中間処理!$C:$C,"&gt;="&amp;$G$1,中間処理!$C:$C,"&lt;="&amp;$G$2,中間処理!$D:$D,IF($G$3="すべての作業","&lt;&gt;",$G$3)),0)
)
/IF($G$5="10aあたり",S$8*10,1)),"")</f>
        <v/>
      </c>
      <c r="T158" s="35" t="str">
        <f>IFERROR(IF(T$7="","",
(
SUMIFS(IF($G$4="作業時間（hh:mm）",中間処理!$G:$G,中間処理!$I:$I),中間処理!$E:$E,T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158,中間処理!$B:$B,"予定",中間処理!$C:$C,"&gt;="&amp;$G$1,中間処理!$C:$C,"&lt;="&amp;$G$2,中間処理!$D:$D,IF($G$3="すべての作業","&lt;&gt;",$G$3)),0)
)
/IF($G$5="10aあたり",T$8*10,1)),"")</f>
        <v/>
      </c>
      <c r="U158" s="35" t="str">
        <f>IFERROR(IF(U$7="","",
(
SUMIFS(IF($G$4="作業時間（hh:mm）",中間処理!$G:$G,中間処理!$I:$I),中間処理!$E:$E,U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158,中間処理!$B:$B,"予定",中間処理!$C:$C,"&gt;="&amp;$G$1,中間処理!$C:$C,"&lt;="&amp;$G$2,中間処理!$D:$D,IF($G$3="すべての作業","&lt;&gt;",$G$3)),0)
)
/IF($G$5="10aあたり",U$8*10,1)),"")</f>
        <v/>
      </c>
      <c r="V158" s="35" t="str">
        <f>IFERROR(IF(V$7="","",
(
SUMIFS(IF($G$4="作業時間（hh:mm）",中間処理!$G:$G,中間処理!$I:$I),中間処理!$E:$E,V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158,中間処理!$B:$B,"予定",中間処理!$C:$C,"&gt;="&amp;$G$1,中間処理!$C:$C,"&lt;="&amp;$G$2,中間処理!$D:$D,IF($G$3="すべての作業","&lt;&gt;",$G$3)),0)
)
/IF($G$5="10aあたり",V$8*10,1)),"")</f>
        <v/>
      </c>
      <c r="W158" s="35" t="str">
        <f>IFERROR(IF(W$7="","",
(
SUMIFS(IF($G$4="作業時間（hh:mm）",中間処理!$G:$G,中間処理!$I:$I),中間処理!$E:$E,W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158,中間処理!$B:$B,"予定",中間処理!$C:$C,"&gt;="&amp;$G$1,中間処理!$C:$C,"&lt;="&amp;$G$2,中間処理!$D:$D,IF($G$3="すべての作業","&lt;&gt;",$G$3)),0)
)
/IF($G$5="10aあたり",W$8*10,1)),"")</f>
        <v/>
      </c>
      <c r="X158" s="35" t="str">
        <f>IFERROR(IF(X$7="","",
(
SUMIFS(IF($G$4="作業時間（hh:mm）",中間処理!$G:$G,中間処理!$I:$I),中間処理!$E:$E,X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158,中間処理!$B:$B,"予定",中間処理!$C:$C,"&gt;="&amp;$G$1,中間処理!$C:$C,"&lt;="&amp;$G$2,中間処理!$D:$D,IF($G$3="すべての作業","&lt;&gt;",$G$3)),0)
)
/IF($G$5="10aあたり",X$8*10,1)),"")</f>
        <v/>
      </c>
      <c r="Y158" s="35" t="str">
        <f>IFERROR(IF(Y$7="","",
(
SUMIFS(IF($G$4="作業時間（hh:mm）",中間処理!$G:$G,中間処理!$I:$I),中間処理!$E:$E,Y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158,中間処理!$B:$B,"予定",中間処理!$C:$C,"&gt;="&amp;$G$1,中間処理!$C:$C,"&lt;="&amp;$G$2,中間処理!$D:$D,IF($G$3="すべての作業","&lt;&gt;",$G$3)),0)
)
/IF($G$5="10aあたり",Y$8*10,1)),"")</f>
        <v/>
      </c>
      <c r="Z158" s="35" t="str">
        <f>IFERROR(IF(Z$7="","",
(
SUMIFS(IF($G$4="作業時間（hh:mm）",中間処理!$G:$G,中間処理!$I:$I),中間処理!$E:$E,Z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158,中間処理!$B:$B,"予定",中間処理!$C:$C,"&gt;="&amp;$G$1,中間処理!$C:$C,"&lt;="&amp;$G$2,中間処理!$D:$D,IF($G$3="すべての作業","&lt;&gt;",$G$3)),0)
)
/IF($G$5="10aあたり",Z$8*10,1)),"")</f>
        <v/>
      </c>
      <c r="AA158" s="35" t="str">
        <f>IFERROR(IF(AA$7="","",
(
SUMIFS(IF($G$4="作業時間（hh:mm）",中間処理!$G:$G,中間処理!$I:$I),中間処理!$E:$E,AA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158,中間処理!$B:$B,"予定",中間処理!$C:$C,"&gt;="&amp;$G$1,中間処理!$C:$C,"&lt;="&amp;$G$2,中間処理!$D:$D,IF($G$3="すべての作業","&lt;&gt;",$G$3)),0)
)
/IF($G$5="10aあたり",AA$8*10,1)),"")</f>
        <v/>
      </c>
      <c r="AB158" s="35" t="str">
        <f>IFERROR(IF(AB$7="","",
(
SUMIFS(IF($G$4="作業時間（hh:mm）",中間処理!$G:$G,中間処理!$I:$I),中間処理!$E:$E,AB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158,中間処理!$B:$B,"予定",中間処理!$C:$C,"&gt;="&amp;$G$1,中間処理!$C:$C,"&lt;="&amp;$G$2,中間処理!$D:$D,IF($G$3="すべての作業","&lt;&gt;",$G$3)),0)
)
/IF($G$5="10aあたり",AB$8*10,1)),"")</f>
        <v/>
      </c>
      <c r="AC158" s="35" t="str">
        <f>IFERROR(IF(AC$7="","",
(
SUMIFS(IF($G$4="作業時間（hh:mm）",中間処理!$G:$G,中間処理!$I:$I),中間処理!$E:$E,AC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158,中間処理!$B:$B,"予定",中間処理!$C:$C,"&gt;="&amp;$G$1,中間処理!$C:$C,"&lt;="&amp;$G$2,中間処理!$D:$D,IF($G$3="すべての作業","&lt;&gt;",$G$3)),0)
)
/IF($G$5="10aあたり",AC$8*10,1)),"")</f>
        <v/>
      </c>
      <c r="AD158" s="35" t="str">
        <f>IFERROR(IF(AD$7="","",
(
SUMIFS(IF($G$4="作業時間（hh:mm）",中間処理!$G:$G,中間処理!$I:$I),中間処理!$E:$E,AD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158,中間処理!$B:$B,"予定",中間処理!$C:$C,"&gt;="&amp;$G$1,中間処理!$C:$C,"&lt;="&amp;$G$2,中間処理!$D:$D,IF($G$3="すべての作業","&lt;&gt;",$G$3)),0)
)
/IF($G$5="10aあたり",AD$8*10,1)),"")</f>
        <v/>
      </c>
      <c r="AE158" s="35" t="str">
        <f>IFERROR(IF(AE$7="","",
(
SUMIFS(IF($G$4="作業時間（hh:mm）",中間処理!$G:$G,中間処理!$I:$I),中間処理!$E:$E,AE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158,中間処理!$B:$B,"予定",中間処理!$C:$C,"&gt;="&amp;$G$1,中間処理!$C:$C,"&lt;="&amp;$G$2,中間処理!$D:$D,IF($G$3="すべての作業","&lt;&gt;",$G$3)),0)
)
/IF($G$5="10aあたり",AE$8*10,1)),"")</f>
        <v/>
      </c>
      <c r="AF158" s="35" t="str">
        <f>IFERROR(IF(AF$7="","",
(
SUMIFS(IF($G$4="作業時間（hh:mm）",中間処理!$G:$G,中間処理!$I:$I),中間処理!$E:$E,AF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158,中間処理!$B:$B,"予定",中間処理!$C:$C,"&gt;="&amp;$G$1,中間処理!$C:$C,"&lt;="&amp;$G$2,中間処理!$D:$D,IF($G$3="すべての作業","&lt;&gt;",$G$3)),0)
)
/IF($G$5="10aあたり",AF$8*10,1)),"")</f>
        <v/>
      </c>
      <c r="AG158" s="35" t="str">
        <f>IFERROR(IF(AG$7="","",
(
SUMIFS(IF($G$4="作業時間（hh:mm）",中間処理!$G:$G,中間処理!$I:$I),中間処理!$E:$E,AG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158,中間処理!$B:$B,"予定",中間処理!$C:$C,"&gt;="&amp;$G$1,中間処理!$C:$C,"&lt;="&amp;$G$2,中間処理!$D:$D,IF($G$3="すべての作業","&lt;&gt;",$G$3)),0)
)
/IF($G$5="10aあたり",AG$8*10,1)),"")</f>
        <v/>
      </c>
      <c r="AH158" s="35" t="str">
        <f>IFERROR(IF(AH$7="","",
(
SUMIFS(IF($G$4="作業時間（hh:mm）",中間処理!$G:$G,中間処理!$I:$I),中間処理!$E:$E,AH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158,中間処理!$B:$B,"予定",中間処理!$C:$C,"&gt;="&amp;$G$1,中間処理!$C:$C,"&lt;="&amp;$G$2,中間処理!$D:$D,IF($G$3="すべての作業","&lt;&gt;",$G$3)),0)
)
/IF($G$5="10aあたり",AH$8*10,1)),"")</f>
        <v/>
      </c>
      <c r="AI158" s="35" t="str">
        <f>IFERROR(IF(AI$7="","",
(
SUMIFS(IF($G$4="作業時間（hh:mm）",中間処理!$G:$G,中間処理!$I:$I),中間処理!$E:$E,AI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158,中間処理!$B:$B,"予定",中間処理!$C:$C,"&gt;="&amp;$G$1,中間処理!$C:$C,"&lt;="&amp;$G$2,中間処理!$D:$D,IF($G$3="すべての作業","&lt;&gt;",$G$3)),0)
)
/IF($G$5="10aあたり",AI$8*10,1)),"")</f>
        <v/>
      </c>
      <c r="AJ158" s="35" t="str">
        <f>IFERROR(IF(AJ$7="","",
(
SUMIFS(IF($G$4="作業時間（hh:mm）",中間処理!$G:$G,中間処理!$I:$I),中間処理!$E:$E,AJ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158,中間処理!$B:$B,"予定",中間処理!$C:$C,"&gt;="&amp;$G$1,中間処理!$C:$C,"&lt;="&amp;$G$2,中間処理!$D:$D,IF($G$3="すべての作業","&lt;&gt;",$G$3)),0)
)
/IF($G$5="10aあたり",AJ$8*10,1)),"")</f>
        <v/>
      </c>
      <c r="AK158" s="35" t="str">
        <f>IFERROR(IF(AK$7="","",
(
SUMIFS(IF($G$4="作業時間（hh:mm）",中間処理!$G:$G,中間処理!$I:$I),中間処理!$E:$E,AK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158,中間処理!$B:$B,"予定",中間処理!$C:$C,"&gt;="&amp;$G$1,中間処理!$C:$C,"&lt;="&amp;$G$2,中間処理!$D:$D,IF($G$3="すべての作業","&lt;&gt;",$G$3)),0)
)
/IF($G$5="10aあたり",AK$8*10,1)),"")</f>
        <v/>
      </c>
      <c r="AL158" s="35" t="str">
        <f>IFERROR(IF(AL$7="","",
(
SUMIFS(IF($G$4="作業時間（hh:mm）",中間処理!$G:$G,中間処理!$I:$I),中間処理!$E:$E,AL$7,中間処理!$F:$F,$F158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158,中間処理!$B:$B,"予定",中間処理!$C:$C,"&gt;="&amp;$G$1,中間処理!$C:$C,"&lt;="&amp;$G$2,中間処理!$D:$D,IF($G$3="すべての作業","&lt;&gt;",$G$3)),0)
)
/IF($G$5="10aあたり",AL$8*10,1)),"")</f>
        <v/>
      </c>
    </row>
    <row r="159" spans="7:38">
      <c r="G159" s="13"/>
      <c r="H159" s="22" t="str">
        <f>IF(G159="","",
IF(G$4="作業時間（hh:mm）",SUM(I159:AL159),
IF(
COUNTIFS(単価情報!C:C,F159,単価情報!B:B,"作業者",単価情報!K:K,"&gt;="&amp;G$1,単価情報!J:J,"&lt;="&amp;G$2)
+COUNTIFS(単価情報!C:C,F159,単価情報!B:B,"作業者",単価情報!K:K,"",単価情報!J:J,"&lt;="&amp;G$2)=0,
"単価設定なし",SUM(I159:AL159))))</f>
        <v/>
      </c>
      <c r="I159" s="34" t="str">
        <f>IFERROR(IF(I$7="","",
(
SUMIFS(IF($G$4="作業時間（hh:mm）",中間処理!$G:$G,中間処理!$I:$I),中間処理!$E:$E,I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159,中間処理!$B:$B,"予定",中間処理!$C:$C,"&gt;="&amp;$G$1,中間処理!$C:$C,"&lt;="&amp;$G$2,中間処理!$D:$D,IF($G$3="すべての作業","&lt;&gt;",$G$3)),0)
)
/IF($G$5="10aあたり",I$8*10,1)),"")</f>
        <v/>
      </c>
      <c r="J159" s="35" t="str">
        <f>IFERROR(IF(J$7="","",
(
SUMIFS(IF($G$4="作業時間（hh:mm）",中間処理!$G:$G,中間処理!$I:$I),中間処理!$E:$E,J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159,中間処理!$B:$B,"予定",中間処理!$C:$C,"&gt;="&amp;$G$1,中間処理!$C:$C,"&lt;="&amp;$G$2,中間処理!$D:$D,IF($G$3="すべての作業","&lt;&gt;",$G$3)),0)
)
/IF($G$5="10aあたり",J$8*10,1)),"")</f>
        <v/>
      </c>
      <c r="K159" s="35" t="str">
        <f>IFERROR(IF(K$7="","",
(
SUMIFS(IF($G$4="作業時間（hh:mm）",中間処理!$G:$G,中間処理!$I:$I),中間処理!$E:$E,K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159,中間処理!$B:$B,"予定",中間処理!$C:$C,"&gt;="&amp;$G$1,中間処理!$C:$C,"&lt;="&amp;$G$2,中間処理!$D:$D,IF($G$3="すべての作業","&lt;&gt;",$G$3)),0)
)
/IF($G$5="10aあたり",K$8*10,1)),"")</f>
        <v/>
      </c>
      <c r="L159" s="35" t="str">
        <f>IFERROR(IF(L$7="","",
(
SUMIFS(IF($G$4="作業時間（hh:mm）",中間処理!$G:$G,中間処理!$I:$I),中間処理!$E:$E,L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159,中間処理!$B:$B,"予定",中間処理!$C:$C,"&gt;="&amp;$G$1,中間処理!$C:$C,"&lt;="&amp;$G$2,中間処理!$D:$D,IF($G$3="すべての作業","&lt;&gt;",$G$3)),0)
)
/IF($G$5="10aあたり",L$8*10,1)),"")</f>
        <v/>
      </c>
      <c r="M159" s="35" t="str">
        <f>IFERROR(IF(M$7="","",
(
SUMIFS(IF($G$4="作業時間（hh:mm）",中間処理!$G:$G,中間処理!$I:$I),中間処理!$E:$E,M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159,中間処理!$B:$B,"予定",中間処理!$C:$C,"&gt;="&amp;$G$1,中間処理!$C:$C,"&lt;="&amp;$G$2,中間処理!$D:$D,IF($G$3="すべての作業","&lt;&gt;",$G$3)),0)
)
/IF($G$5="10aあたり",M$8*10,1)),"")</f>
        <v/>
      </c>
      <c r="N159" s="35" t="str">
        <f>IFERROR(IF(N$7="","",
(
SUMIFS(IF($G$4="作業時間（hh:mm）",中間処理!$G:$G,中間処理!$I:$I),中間処理!$E:$E,N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159,中間処理!$B:$B,"予定",中間処理!$C:$C,"&gt;="&amp;$G$1,中間処理!$C:$C,"&lt;="&amp;$G$2,中間処理!$D:$D,IF($G$3="すべての作業","&lt;&gt;",$G$3)),0)
)
/IF($G$5="10aあたり",N$8*10,1)),"")</f>
        <v/>
      </c>
      <c r="O159" s="35" t="str">
        <f>IFERROR(IF(O$7="","",
(
SUMIFS(IF($G$4="作業時間（hh:mm）",中間処理!$G:$G,中間処理!$I:$I),中間処理!$E:$E,O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159,中間処理!$B:$B,"予定",中間処理!$C:$C,"&gt;="&amp;$G$1,中間処理!$C:$C,"&lt;="&amp;$G$2,中間処理!$D:$D,IF($G$3="すべての作業","&lt;&gt;",$G$3)),0)
)
/IF($G$5="10aあたり",O$8*10,1)),"")</f>
        <v/>
      </c>
      <c r="P159" s="35" t="str">
        <f>IFERROR(IF(P$7="","",
(
SUMIFS(IF($G$4="作業時間（hh:mm）",中間処理!$G:$G,中間処理!$I:$I),中間処理!$E:$E,P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159,中間処理!$B:$B,"予定",中間処理!$C:$C,"&gt;="&amp;$G$1,中間処理!$C:$C,"&lt;="&amp;$G$2,中間処理!$D:$D,IF($G$3="すべての作業","&lt;&gt;",$G$3)),0)
)
/IF($G$5="10aあたり",P$8*10,1)),"")</f>
        <v/>
      </c>
      <c r="Q159" s="35" t="str">
        <f>IFERROR(IF(Q$7="","",
(
SUMIFS(IF($G$4="作業時間（hh:mm）",中間処理!$G:$G,中間処理!$I:$I),中間処理!$E:$E,Q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159,中間処理!$B:$B,"予定",中間処理!$C:$C,"&gt;="&amp;$G$1,中間処理!$C:$C,"&lt;="&amp;$G$2,中間処理!$D:$D,IF($G$3="すべての作業","&lt;&gt;",$G$3)),0)
)
/IF($G$5="10aあたり",Q$8*10,1)),"")</f>
        <v/>
      </c>
      <c r="R159" s="35" t="str">
        <f>IFERROR(IF(R$7="","",
(
SUMIFS(IF($G$4="作業時間（hh:mm）",中間処理!$G:$G,中間処理!$I:$I),中間処理!$E:$E,R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159,中間処理!$B:$B,"予定",中間処理!$C:$C,"&gt;="&amp;$G$1,中間処理!$C:$C,"&lt;="&amp;$G$2,中間処理!$D:$D,IF($G$3="すべての作業","&lt;&gt;",$G$3)),0)
)
/IF($G$5="10aあたり",R$8*10,1)),"")</f>
        <v/>
      </c>
      <c r="S159" s="35" t="str">
        <f>IFERROR(IF(S$7="","",
(
SUMIFS(IF($G$4="作業時間（hh:mm）",中間処理!$G:$G,中間処理!$I:$I),中間処理!$E:$E,S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159,中間処理!$B:$B,"予定",中間処理!$C:$C,"&gt;="&amp;$G$1,中間処理!$C:$C,"&lt;="&amp;$G$2,中間処理!$D:$D,IF($G$3="すべての作業","&lt;&gt;",$G$3)),0)
)
/IF($G$5="10aあたり",S$8*10,1)),"")</f>
        <v/>
      </c>
      <c r="T159" s="35" t="str">
        <f>IFERROR(IF(T$7="","",
(
SUMIFS(IF($G$4="作業時間（hh:mm）",中間処理!$G:$G,中間処理!$I:$I),中間処理!$E:$E,T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159,中間処理!$B:$B,"予定",中間処理!$C:$C,"&gt;="&amp;$G$1,中間処理!$C:$C,"&lt;="&amp;$G$2,中間処理!$D:$D,IF($G$3="すべての作業","&lt;&gt;",$G$3)),0)
)
/IF($G$5="10aあたり",T$8*10,1)),"")</f>
        <v/>
      </c>
      <c r="U159" s="35" t="str">
        <f>IFERROR(IF(U$7="","",
(
SUMIFS(IF($G$4="作業時間（hh:mm）",中間処理!$G:$G,中間処理!$I:$I),中間処理!$E:$E,U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159,中間処理!$B:$B,"予定",中間処理!$C:$C,"&gt;="&amp;$G$1,中間処理!$C:$C,"&lt;="&amp;$G$2,中間処理!$D:$D,IF($G$3="すべての作業","&lt;&gt;",$G$3)),0)
)
/IF($G$5="10aあたり",U$8*10,1)),"")</f>
        <v/>
      </c>
      <c r="V159" s="35" t="str">
        <f>IFERROR(IF(V$7="","",
(
SUMIFS(IF($G$4="作業時間（hh:mm）",中間処理!$G:$G,中間処理!$I:$I),中間処理!$E:$E,V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159,中間処理!$B:$B,"予定",中間処理!$C:$C,"&gt;="&amp;$G$1,中間処理!$C:$C,"&lt;="&amp;$G$2,中間処理!$D:$D,IF($G$3="すべての作業","&lt;&gt;",$G$3)),0)
)
/IF($G$5="10aあたり",V$8*10,1)),"")</f>
        <v/>
      </c>
      <c r="W159" s="35" t="str">
        <f>IFERROR(IF(W$7="","",
(
SUMIFS(IF($G$4="作業時間（hh:mm）",中間処理!$G:$G,中間処理!$I:$I),中間処理!$E:$E,W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159,中間処理!$B:$B,"予定",中間処理!$C:$C,"&gt;="&amp;$G$1,中間処理!$C:$C,"&lt;="&amp;$G$2,中間処理!$D:$D,IF($G$3="すべての作業","&lt;&gt;",$G$3)),0)
)
/IF($G$5="10aあたり",W$8*10,1)),"")</f>
        <v/>
      </c>
      <c r="X159" s="35" t="str">
        <f>IFERROR(IF(X$7="","",
(
SUMIFS(IF($G$4="作業時間（hh:mm）",中間処理!$G:$G,中間処理!$I:$I),中間処理!$E:$E,X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159,中間処理!$B:$B,"予定",中間処理!$C:$C,"&gt;="&amp;$G$1,中間処理!$C:$C,"&lt;="&amp;$G$2,中間処理!$D:$D,IF($G$3="すべての作業","&lt;&gt;",$G$3)),0)
)
/IF($G$5="10aあたり",X$8*10,1)),"")</f>
        <v/>
      </c>
      <c r="Y159" s="35" t="str">
        <f>IFERROR(IF(Y$7="","",
(
SUMIFS(IF($G$4="作業時間（hh:mm）",中間処理!$G:$G,中間処理!$I:$I),中間処理!$E:$E,Y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159,中間処理!$B:$B,"予定",中間処理!$C:$C,"&gt;="&amp;$G$1,中間処理!$C:$C,"&lt;="&amp;$G$2,中間処理!$D:$D,IF($G$3="すべての作業","&lt;&gt;",$G$3)),0)
)
/IF($G$5="10aあたり",Y$8*10,1)),"")</f>
        <v/>
      </c>
      <c r="Z159" s="35" t="str">
        <f>IFERROR(IF(Z$7="","",
(
SUMIFS(IF($G$4="作業時間（hh:mm）",中間処理!$G:$G,中間処理!$I:$I),中間処理!$E:$E,Z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159,中間処理!$B:$B,"予定",中間処理!$C:$C,"&gt;="&amp;$G$1,中間処理!$C:$C,"&lt;="&amp;$G$2,中間処理!$D:$D,IF($G$3="すべての作業","&lt;&gt;",$G$3)),0)
)
/IF($G$5="10aあたり",Z$8*10,1)),"")</f>
        <v/>
      </c>
      <c r="AA159" s="35" t="str">
        <f>IFERROR(IF(AA$7="","",
(
SUMIFS(IF($G$4="作業時間（hh:mm）",中間処理!$G:$G,中間処理!$I:$I),中間処理!$E:$E,AA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159,中間処理!$B:$B,"予定",中間処理!$C:$C,"&gt;="&amp;$G$1,中間処理!$C:$C,"&lt;="&amp;$G$2,中間処理!$D:$D,IF($G$3="すべての作業","&lt;&gt;",$G$3)),0)
)
/IF($G$5="10aあたり",AA$8*10,1)),"")</f>
        <v/>
      </c>
      <c r="AB159" s="35" t="str">
        <f>IFERROR(IF(AB$7="","",
(
SUMIFS(IF($G$4="作業時間（hh:mm）",中間処理!$G:$G,中間処理!$I:$I),中間処理!$E:$E,AB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159,中間処理!$B:$B,"予定",中間処理!$C:$C,"&gt;="&amp;$G$1,中間処理!$C:$C,"&lt;="&amp;$G$2,中間処理!$D:$D,IF($G$3="すべての作業","&lt;&gt;",$G$3)),0)
)
/IF($G$5="10aあたり",AB$8*10,1)),"")</f>
        <v/>
      </c>
      <c r="AC159" s="35" t="str">
        <f>IFERROR(IF(AC$7="","",
(
SUMIFS(IF($G$4="作業時間（hh:mm）",中間処理!$G:$G,中間処理!$I:$I),中間処理!$E:$E,AC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159,中間処理!$B:$B,"予定",中間処理!$C:$C,"&gt;="&amp;$G$1,中間処理!$C:$C,"&lt;="&amp;$G$2,中間処理!$D:$D,IF($G$3="すべての作業","&lt;&gt;",$G$3)),0)
)
/IF($G$5="10aあたり",AC$8*10,1)),"")</f>
        <v/>
      </c>
      <c r="AD159" s="35" t="str">
        <f>IFERROR(IF(AD$7="","",
(
SUMIFS(IF($G$4="作業時間（hh:mm）",中間処理!$G:$G,中間処理!$I:$I),中間処理!$E:$E,AD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159,中間処理!$B:$B,"予定",中間処理!$C:$C,"&gt;="&amp;$G$1,中間処理!$C:$C,"&lt;="&amp;$G$2,中間処理!$D:$D,IF($G$3="すべての作業","&lt;&gt;",$G$3)),0)
)
/IF($G$5="10aあたり",AD$8*10,1)),"")</f>
        <v/>
      </c>
      <c r="AE159" s="35" t="str">
        <f>IFERROR(IF(AE$7="","",
(
SUMIFS(IF($G$4="作業時間（hh:mm）",中間処理!$G:$G,中間処理!$I:$I),中間処理!$E:$E,AE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159,中間処理!$B:$B,"予定",中間処理!$C:$C,"&gt;="&amp;$G$1,中間処理!$C:$C,"&lt;="&amp;$G$2,中間処理!$D:$D,IF($G$3="すべての作業","&lt;&gt;",$G$3)),0)
)
/IF($G$5="10aあたり",AE$8*10,1)),"")</f>
        <v/>
      </c>
      <c r="AF159" s="35" t="str">
        <f>IFERROR(IF(AF$7="","",
(
SUMIFS(IF($G$4="作業時間（hh:mm）",中間処理!$G:$G,中間処理!$I:$I),中間処理!$E:$E,AF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159,中間処理!$B:$B,"予定",中間処理!$C:$C,"&gt;="&amp;$G$1,中間処理!$C:$C,"&lt;="&amp;$G$2,中間処理!$D:$D,IF($G$3="すべての作業","&lt;&gt;",$G$3)),0)
)
/IF($G$5="10aあたり",AF$8*10,1)),"")</f>
        <v/>
      </c>
      <c r="AG159" s="35" t="str">
        <f>IFERROR(IF(AG$7="","",
(
SUMIFS(IF($G$4="作業時間（hh:mm）",中間処理!$G:$G,中間処理!$I:$I),中間処理!$E:$E,AG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159,中間処理!$B:$B,"予定",中間処理!$C:$C,"&gt;="&amp;$G$1,中間処理!$C:$C,"&lt;="&amp;$G$2,中間処理!$D:$D,IF($G$3="すべての作業","&lt;&gt;",$G$3)),0)
)
/IF($G$5="10aあたり",AG$8*10,1)),"")</f>
        <v/>
      </c>
      <c r="AH159" s="35" t="str">
        <f>IFERROR(IF(AH$7="","",
(
SUMIFS(IF($G$4="作業時間（hh:mm）",中間処理!$G:$G,中間処理!$I:$I),中間処理!$E:$E,AH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159,中間処理!$B:$B,"予定",中間処理!$C:$C,"&gt;="&amp;$G$1,中間処理!$C:$C,"&lt;="&amp;$G$2,中間処理!$D:$D,IF($G$3="すべての作業","&lt;&gt;",$G$3)),0)
)
/IF($G$5="10aあたり",AH$8*10,1)),"")</f>
        <v/>
      </c>
      <c r="AI159" s="35" t="str">
        <f>IFERROR(IF(AI$7="","",
(
SUMIFS(IF($G$4="作業時間（hh:mm）",中間処理!$G:$G,中間処理!$I:$I),中間処理!$E:$E,AI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159,中間処理!$B:$B,"予定",中間処理!$C:$C,"&gt;="&amp;$G$1,中間処理!$C:$C,"&lt;="&amp;$G$2,中間処理!$D:$D,IF($G$3="すべての作業","&lt;&gt;",$G$3)),0)
)
/IF($G$5="10aあたり",AI$8*10,1)),"")</f>
        <v/>
      </c>
      <c r="AJ159" s="35" t="str">
        <f>IFERROR(IF(AJ$7="","",
(
SUMIFS(IF($G$4="作業時間（hh:mm）",中間処理!$G:$G,中間処理!$I:$I),中間処理!$E:$E,AJ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159,中間処理!$B:$B,"予定",中間処理!$C:$C,"&gt;="&amp;$G$1,中間処理!$C:$C,"&lt;="&amp;$G$2,中間処理!$D:$D,IF($G$3="すべての作業","&lt;&gt;",$G$3)),0)
)
/IF($G$5="10aあたり",AJ$8*10,1)),"")</f>
        <v/>
      </c>
      <c r="AK159" s="35" t="str">
        <f>IFERROR(IF(AK$7="","",
(
SUMIFS(IF($G$4="作業時間（hh:mm）",中間処理!$G:$G,中間処理!$I:$I),中間処理!$E:$E,AK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159,中間処理!$B:$B,"予定",中間処理!$C:$C,"&gt;="&amp;$G$1,中間処理!$C:$C,"&lt;="&amp;$G$2,中間処理!$D:$D,IF($G$3="すべての作業","&lt;&gt;",$G$3)),0)
)
/IF($G$5="10aあたり",AK$8*10,1)),"")</f>
        <v/>
      </c>
      <c r="AL159" s="35" t="str">
        <f>IFERROR(IF(AL$7="","",
(
SUMIFS(IF($G$4="作業時間（hh:mm）",中間処理!$G:$G,中間処理!$I:$I),中間処理!$E:$E,AL$7,中間処理!$F:$F,$F159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159,中間処理!$B:$B,"予定",中間処理!$C:$C,"&gt;="&amp;$G$1,中間処理!$C:$C,"&lt;="&amp;$G$2,中間処理!$D:$D,IF($G$3="すべての作業","&lt;&gt;",$G$3)),0)
)
/IF($G$5="10aあたり",AL$8*10,1)),"")</f>
        <v/>
      </c>
    </row>
    <row r="160" spans="7:38">
      <c r="G160" s="13"/>
      <c r="H160" s="22" t="str">
        <f>IF(G160="","",
IF(G$4="作業時間（hh:mm）",SUM(I160:AL160),
IF(
COUNTIFS(単価情報!C:C,F160,単価情報!B:B,"作業者",単価情報!K:K,"&gt;="&amp;G$1,単価情報!J:J,"&lt;="&amp;G$2)
+COUNTIFS(単価情報!C:C,F160,単価情報!B:B,"作業者",単価情報!K:K,"",単価情報!J:J,"&lt;="&amp;G$2)=0,
"単価設定なし",SUM(I160:AL160))))</f>
        <v/>
      </c>
      <c r="I160" s="34" t="str">
        <f>IFERROR(IF(I$7="","",
(
SUMIFS(IF($G$4="作業時間（hh:mm）",中間処理!$G:$G,中間処理!$I:$I),中間処理!$E:$E,I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160,中間処理!$B:$B,"予定",中間処理!$C:$C,"&gt;="&amp;$G$1,中間処理!$C:$C,"&lt;="&amp;$G$2,中間処理!$D:$D,IF($G$3="すべての作業","&lt;&gt;",$G$3)),0)
)
/IF($G$5="10aあたり",I$8*10,1)),"")</f>
        <v/>
      </c>
      <c r="J160" s="35" t="str">
        <f>IFERROR(IF(J$7="","",
(
SUMIFS(IF($G$4="作業時間（hh:mm）",中間処理!$G:$G,中間処理!$I:$I),中間処理!$E:$E,J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160,中間処理!$B:$B,"予定",中間処理!$C:$C,"&gt;="&amp;$G$1,中間処理!$C:$C,"&lt;="&amp;$G$2,中間処理!$D:$D,IF($G$3="すべての作業","&lt;&gt;",$G$3)),0)
)
/IF($G$5="10aあたり",J$8*10,1)),"")</f>
        <v/>
      </c>
      <c r="K160" s="35" t="str">
        <f>IFERROR(IF(K$7="","",
(
SUMIFS(IF($G$4="作業時間（hh:mm）",中間処理!$G:$G,中間処理!$I:$I),中間処理!$E:$E,K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160,中間処理!$B:$B,"予定",中間処理!$C:$C,"&gt;="&amp;$G$1,中間処理!$C:$C,"&lt;="&amp;$G$2,中間処理!$D:$D,IF($G$3="すべての作業","&lt;&gt;",$G$3)),0)
)
/IF($G$5="10aあたり",K$8*10,1)),"")</f>
        <v/>
      </c>
      <c r="L160" s="35" t="str">
        <f>IFERROR(IF(L$7="","",
(
SUMIFS(IF($G$4="作業時間（hh:mm）",中間処理!$G:$G,中間処理!$I:$I),中間処理!$E:$E,L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160,中間処理!$B:$B,"予定",中間処理!$C:$C,"&gt;="&amp;$G$1,中間処理!$C:$C,"&lt;="&amp;$G$2,中間処理!$D:$D,IF($G$3="すべての作業","&lt;&gt;",$G$3)),0)
)
/IF($G$5="10aあたり",L$8*10,1)),"")</f>
        <v/>
      </c>
      <c r="M160" s="35" t="str">
        <f>IFERROR(IF(M$7="","",
(
SUMIFS(IF($G$4="作業時間（hh:mm）",中間処理!$G:$G,中間処理!$I:$I),中間処理!$E:$E,M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160,中間処理!$B:$B,"予定",中間処理!$C:$C,"&gt;="&amp;$G$1,中間処理!$C:$C,"&lt;="&amp;$G$2,中間処理!$D:$D,IF($G$3="すべての作業","&lt;&gt;",$G$3)),0)
)
/IF($G$5="10aあたり",M$8*10,1)),"")</f>
        <v/>
      </c>
      <c r="N160" s="35" t="str">
        <f>IFERROR(IF(N$7="","",
(
SUMIFS(IF($G$4="作業時間（hh:mm）",中間処理!$G:$G,中間処理!$I:$I),中間処理!$E:$E,N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160,中間処理!$B:$B,"予定",中間処理!$C:$C,"&gt;="&amp;$G$1,中間処理!$C:$C,"&lt;="&amp;$G$2,中間処理!$D:$D,IF($G$3="すべての作業","&lt;&gt;",$G$3)),0)
)
/IF($G$5="10aあたり",N$8*10,1)),"")</f>
        <v/>
      </c>
      <c r="O160" s="35" t="str">
        <f>IFERROR(IF(O$7="","",
(
SUMIFS(IF($G$4="作業時間（hh:mm）",中間処理!$G:$G,中間処理!$I:$I),中間処理!$E:$E,O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160,中間処理!$B:$B,"予定",中間処理!$C:$C,"&gt;="&amp;$G$1,中間処理!$C:$C,"&lt;="&amp;$G$2,中間処理!$D:$D,IF($G$3="すべての作業","&lt;&gt;",$G$3)),0)
)
/IF($G$5="10aあたり",O$8*10,1)),"")</f>
        <v/>
      </c>
      <c r="P160" s="35" t="str">
        <f>IFERROR(IF(P$7="","",
(
SUMIFS(IF($G$4="作業時間（hh:mm）",中間処理!$G:$G,中間処理!$I:$I),中間処理!$E:$E,P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160,中間処理!$B:$B,"予定",中間処理!$C:$C,"&gt;="&amp;$G$1,中間処理!$C:$C,"&lt;="&amp;$G$2,中間処理!$D:$D,IF($G$3="すべての作業","&lt;&gt;",$G$3)),0)
)
/IF($G$5="10aあたり",P$8*10,1)),"")</f>
        <v/>
      </c>
      <c r="Q160" s="35" t="str">
        <f>IFERROR(IF(Q$7="","",
(
SUMIFS(IF($G$4="作業時間（hh:mm）",中間処理!$G:$G,中間処理!$I:$I),中間処理!$E:$E,Q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160,中間処理!$B:$B,"予定",中間処理!$C:$C,"&gt;="&amp;$G$1,中間処理!$C:$C,"&lt;="&amp;$G$2,中間処理!$D:$D,IF($G$3="すべての作業","&lt;&gt;",$G$3)),0)
)
/IF($G$5="10aあたり",Q$8*10,1)),"")</f>
        <v/>
      </c>
      <c r="R160" s="35" t="str">
        <f>IFERROR(IF(R$7="","",
(
SUMIFS(IF($G$4="作業時間（hh:mm）",中間処理!$G:$G,中間処理!$I:$I),中間処理!$E:$E,R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160,中間処理!$B:$B,"予定",中間処理!$C:$C,"&gt;="&amp;$G$1,中間処理!$C:$C,"&lt;="&amp;$G$2,中間処理!$D:$D,IF($G$3="すべての作業","&lt;&gt;",$G$3)),0)
)
/IF($G$5="10aあたり",R$8*10,1)),"")</f>
        <v/>
      </c>
      <c r="S160" s="35" t="str">
        <f>IFERROR(IF(S$7="","",
(
SUMIFS(IF($G$4="作業時間（hh:mm）",中間処理!$G:$G,中間処理!$I:$I),中間処理!$E:$E,S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160,中間処理!$B:$B,"予定",中間処理!$C:$C,"&gt;="&amp;$G$1,中間処理!$C:$C,"&lt;="&amp;$G$2,中間処理!$D:$D,IF($G$3="すべての作業","&lt;&gt;",$G$3)),0)
)
/IF($G$5="10aあたり",S$8*10,1)),"")</f>
        <v/>
      </c>
      <c r="T160" s="35" t="str">
        <f>IFERROR(IF(T$7="","",
(
SUMIFS(IF($G$4="作業時間（hh:mm）",中間処理!$G:$G,中間処理!$I:$I),中間処理!$E:$E,T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160,中間処理!$B:$B,"予定",中間処理!$C:$C,"&gt;="&amp;$G$1,中間処理!$C:$C,"&lt;="&amp;$G$2,中間処理!$D:$D,IF($G$3="すべての作業","&lt;&gt;",$G$3)),0)
)
/IF($G$5="10aあたり",T$8*10,1)),"")</f>
        <v/>
      </c>
      <c r="U160" s="35" t="str">
        <f>IFERROR(IF(U$7="","",
(
SUMIFS(IF($G$4="作業時間（hh:mm）",中間処理!$G:$G,中間処理!$I:$I),中間処理!$E:$E,U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160,中間処理!$B:$B,"予定",中間処理!$C:$C,"&gt;="&amp;$G$1,中間処理!$C:$C,"&lt;="&amp;$G$2,中間処理!$D:$D,IF($G$3="すべての作業","&lt;&gt;",$G$3)),0)
)
/IF($G$5="10aあたり",U$8*10,1)),"")</f>
        <v/>
      </c>
      <c r="V160" s="35" t="str">
        <f>IFERROR(IF(V$7="","",
(
SUMIFS(IF($G$4="作業時間（hh:mm）",中間処理!$G:$G,中間処理!$I:$I),中間処理!$E:$E,V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160,中間処理!$B:$B,"予定",中間処理!$C:$C,"&gt;="&amp;$G$1,中間処理!$C:$C,"&lt;="&amp;$G$2,中間処理!$D:$D,IF($G$3="すべての作業","&lt;&gt;",$G$3)),0)
)
/IF($G$5="10aあたり",V$8*10,1)),"")</f>
        <v/>
      </c>
      <c r="W160" s="35" t="str">
        <f>IFERROR(IF(W$7="","",
(
SUMIFS(IF($G$4="作業時間（hh:mm）",中間処理!$G:$G,中間処理!$I:$I),中間処理!$E:$E,W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160,中間処理!$B:$B,"予定",中間処理!$C:$C,"&gt;="&amp;$G$1,中間処理!$C:$C,"&lt;="&amp;$G$2,中間処理!$D:$D,IF($G$3="すべての作業","&lt;&gt;",$G$3)),0)
)
/IF($G$5="10aあたり",W$8*10,1)),"")</f>
        <v/>
      </c>
      <c r="X160" s="35" t="str">
        <f>IFERROR(IF(X$7="","",
(
SUMIFS(IF($G$4="作業時間（hh:mm）",中間処理!$G:$G,中間処理!$I:$I),中間処理!$E:$E,X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160,中間処理!$B:$B,"予定",中間処理!$C:$C,"&gt;="&amp;$G$1,中間処理!$C:$C,"&lt;="&amp;$G$2,中間処理!$D:$D,IF($G$3="すべての作業","&lt;&gt;",$G$3)),0)
)
/IF($G$5="10aあたり",X$8*10,1)),"")</f>
        <v/>
      </c>
      <c r="Y160" s="35" t="str">
        <f>IFERROR(IF(Y$7="","",
(
SUMIFS(IF($G$4="作業時間（hh:mm）",中間処理!$G:$G,中間処理!$I:$I),中間処理!$E:$E,Y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160,中間処理!$B:$B,"予定",中間処理!$C:$C,"&gt;="&amp;$G$1,中間処理!$C:$C,"&lt;="&amp;$G$2,中間処理!$D:$D,IF($G$3="すべての作業","&lt;&gt;",$G$3)),0)
)
/IF($G$5="10aあたり",Y$8*10,1)),"")</f>
        <v/>
      </c>
      <c r="Z160" s="35" t="str">
        <f>IFERROR(IF(Z$7="","",
(
SUMIFS(IF($G$4="作業時間（hh:mm）",中間処理!$G:$G,中間処理!$I:$I),中間処理!$E:$E,Z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160,中間処理!$B:$B,"予定",中間処理!$C:$C,"&gt;="&amp;$G$1,中間処理!$C:$C,"&lt;="&amp;$G$2,中間処理!$D:$D,IF($G$3="すべての作業","&lt;&gt;",$G$3)),0)
)
/IF($G$5="10aあたり",Z$8*10,1)),"")</f>
        <v/>
      </c>
      <c r="AA160" s="35" t="str">
        <f>IFERROR(IF(AA$7="","",
(
SUMIFS(IF($G$4="作業時間（hh:mm）",中間処理!$G:$G,中間処理!$I:$I),中間処理!$E:$E,AA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160,中間処理!$B:$B,"予定",中間処理!$C:$C,"&gt;="&amp;$G$1,中間処理!$C:$C,"&lt;="&amp;$G$2,中間処理!$D:$D,IF($G$3="すべての作業","&lt;&gt;",$G$3)),0)
)
/IF($G$5="10aあたり",AA$8*10,1)),"")</f>
        <v/>
      </c>
      <c r="AB160" s="35" t="str">
        <f>IFERROR(IF(AB$7="","",
(
SUMIFS(IF($G$4="作業時間（hh:mm）",中間処理!$G:$G,中間処理!$I:$I),中間処理!$E:$E,AB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160,中間処理!$B:$B,"予定",中間処理!$C:$C,"&gt;="&amp;$G$1,中間処理!$C:$C,"&lt;="&amp;$G$2,中間処理!$D:$D,IF($G$3="すべての作業","&lt;&gt;",$G$3)),0)
)
/IF($G$5="10aあたり",AB$8*10,1)),"")</f>
        <v/>
      </c>
      <c r="AC160" s="35" t="str">
        <f>IFERROR(IF(AC$7="","",
(
SUMIFS(IF($G$4="作業時間（hh:mm）",中間処理!$G:$G,中間処理!$I:$I),中間処理!$E:$E,AC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160,中間処理!$B:$B,"予定",中間処理!$C:$C,"&gt;="&amp;$G$1,中間処理!$C:$C,"&lt;="&amp;$G$2,中間処理!$D:$D,IF($G$3="すべての作業","&lt;&gt;",$G$3)),0)
)
/IF($G$5="10aあたり",AC$8*10,1)),"")</f>
        <v/>
      </c>
      <c r="AD160" s="35" t="str">
        <f>IFERROR(IF(AD$7="","",
(
SUMIFS(IF($G$4="作業時間（hh:mm）",中間処理!$G:$G,中間処理!$I:$I),中間処理!$E:$E,AD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160,中間処理!$B:$B,"予定",中間処理!$C:$C,"&gt;="&amp;$G$1,中間処理!$C:$C,"&lt;="&amp;$G$2,中間処理!$D:$D,IF($G$3="すべての作業","&lt;&gt;",$G$3)),0)
)
/IF($G$5="10aあたり",AD$8*10,1)),"")</f>
        <v/>
      </c>
      <c r="AE160" s="35" t="str">
        <f>IFERROR(IF(AE$7="","",
(
SUMIFS(IF($G$4="作業時間（hh:mm）",中間処理!$G:$G,中間処理!$I:$I),中間処理!$E:$E,AE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160,中間処理!$B:$B,"予定",中間処理!$C:$C,"&gt;="&amp;$G$1,中間処理!$C:$C,"&lt;="&amp;$G$2,中間処理!$D:$D,IF($G$3="すべての作業","&lt;&gt;",$G$3)),0)
)
/IF($G$5="10aあたり",AE$8*10,1)),"")</f>
        <v/>
      </c>
      <c r="AF160" s="35" t="str">
        <f>IFERROR(IF(AF$7="","",
(
SUMIFS(IF($G$4="作業時間（hh:mm）",中間処理!$G:$G,中間処理!$I:$I),中間処理!$E:$E,AF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160,中間処理!$B:$B,"予定",中間処理!$C:$C,"&gt;="&amp;$G$1,中間処理!$C:$C,"&lt;="&amp;$G$2,中間処理!$D:$D,IF($G$3="すべての作業","&lt;&gt;",$G$3)),0)
)
/IF($G$5="10aあたり",AF$8*10,1)),"")</f>
        <v/>
      </c>
      <c r="AG160" s="35" t="str">
        <f>IFERROR(IF(AG$7="","",
(
SUMIFS(IF($G$4="作業時間（hh:mm）",中間処理!$G:$G,中間処理!$I:$I),中間処理!$E:$E,AG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160,中間処理!$B:$B,"予定",中間処理!$C:$C,"&gt;="&amp;$G$1,中間処理!$C:$C,"&lt;="&amp;$G$2,中間処理!$D:$D,IF($G$3="すべての作業","&lt;&gt;",$G$3)),0)
)
/IF($G$5="10aあたり",AG$8*10,1)),"")</f>
        <v/>
      </c>
      <c r="AH160" s="35" t="str">
        <f>IFERROR(IF(AH$7="","",
(
SUMIFS(IF($G$4="作業時間（hh:mm）",中間処理!$G:$G,中間処理!$I:$I),中間処理!$E:$E,AH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160,中間処理!$B:$B,"予定",中間処理!$C:$C,"&gt;="&amp;$G$1,中間処理!$C:$C,"&lt;="&amp;$G$2,中間処理!$D:$D,IF($G$3="すべての作業","&lt;&gt;",$G$3)),0)
)
/IF($G$5="10aあたり",AH$8*10,1)),"")</f>
        <v/>
      </c>
      <c r="AI160" s="35" t="str">
        <f>IFERROR(IF(AI$7="","",
(
SUMIFS(IF($G$4="作業時間（hh:mm）",中間処理!$G:$G,中間処理!$I:$I),中間処理!$E:$E,AI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160,中間処理!$B:$B,"予定",中間処理!$C:$C,"&gt;="&amp;$G$1,中間処理!$C:$C,"&lt;="&amp;$G$2,中間処理!$D:$D,IF($G$3="すべての作業","&lt;&gt;",$G$3)),0)
)
/IF($G$5="10aあたり",AI$8*10,1)),"")</f>
        <v/>
      </c>
      <c r="AJ160" s="35" t="str">
        <f>IFERROR(IF(AJ$7="","",
(
SUMIFS(IF($G$4="作業時間（hh:mm）",中間処理!$G:$G,中間処理!$I:$I),中間処理!$E:$E,AJ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160,中間処理!$B:$B,"予定",中間処理!$C:$C,"&gt;="&amp;$G$1,中間処理!$C:$C,"&lt;="&amp;$G$2,中間処理!$D:$D,IF($G$3="すべての作業","&lt;&gt;",$G$3)),0)
)
/IF($G$5="10aあたり",AJ$8*10,1)),"")</f>
        <v/>
      </c>
      <c r="AK160" s="35" t="str">
        <f>IFERROR(IF(AK$7="","",
(
SUMIFS(IF($G$4="作業時間（hh:mm）",中間処理!$G:$G,中間処理!$I:$I),中間処理!$E:$E,AK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160,中間処理!$B:$B,"予定",中間処理!$C:$C,"&gt;="&amp;$G$1,中間処理!$C:$C,"&lt;="&amp;$G$2,中間処理!$D:$D,IF($G$3="すべての作業","&lt;&gt;",$G$3)),0)
)
/IF($G$5="10aあたり",AK$8*10,1)),"")</f>
        <v/>
      </c>
      <c r="AL160" s="35" t="str">
        <f>IFERROR(IF(AL$7="","",
(
SUMIFS(IF($G$4="作業時間（hh:mm）",中間処理!$G:$G,中間処理!$I:$I),中間処理!$E:$E,AL$7,中間処理!$F:$F,$F160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160,中間処理!$B:$B,"予定",中間処理!$C:$C,"&gt;="&amp;$G$1,中間処理!$C:$C,"&lt;="&amp;$G$2,中間処理!$D:$D,IF($G$3="すべての作業","&lt;&gt;",$G$3)),0)
)
/IF($G$5="10aあたり",AL$8*10,1)),"")</f>
        <v/>
      </c>
    </row>
    <row r="161" spans="7:38">
      <c r="G161" s="13"/>
      <c r="H161" s="22" t="str">
        <f>IF(G161="","",
IF(G$4="作業時間（hh:mm）",SUM(I161:AL161),
IF(
COUNTIFS(単価情報!C:C,F161,単価情報!B:B,"作業者",単価情報!K:K,"&gt;="&amp;G$1,単価情報!J:J,"&lt;="&amp;G$2)
+COUNTIFS(単価情報!C:C,F161,単価情報!B:B,"作業者",単価情報!K:K,"",単価情報!J:J,"&lt;="&amp;G$2)=0,
"単価設定なし",SUM(I161:AL161))))</f>
        <v/>
      </c>
      <c r="I161" s="34" t="str">
        <f>IFERROR(IF(I$7="","",
(
SUMIFS(IF($G$4="作業時間（hh:mm）",中間処理!$G:$G,中間処理!$I:$I),中間処理!$E:$E,I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161,中間処理!$B:$B,"予定",中間処理!$C:$C,"&gt;="&amp;$G$1,中間処理!$C:$C,"&lt;="&amp;$G$2,中間処理!$D:$D,IF($G$3="すべての作業","&lt;&gt;",$G$3)),0)
)
/IF($G$5="10aあたり",I$8*10,1)),"")</f>
        <v/>
      </c>
      <c r="J161" s="35" t="str">
        <f>IFERROR(IF(J$7="","",
(
SUMIFS(IF($G$4="作業時間（hh:mm）",中間処理!$G:$G,中間処理!$I:$I),中間処理!$E:$E,J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161,中間処理!$B:$B,"予定",中間処理!$C:$C,"&gt;="&amp;$G$1,中間処理!$C:$C,"&lt;="&amp;$G$2,中間処理!$D:$D,IF($G$3="すべての作業","&lt;&gt;",$G$3)),0)
)
/IF($G$5="10aあたり",J$8*10,1)),"")</f>
        <v/>
      </c>
      <c r="K161" s="35" t="str">
        <f>IFERROR(IF(K$7="","",
(
SUMIFS(IF($G$4="作業時間（hh:mm）",中間処理!$G:$G,中間処理!$I:$I),中間処理!$E:$E,K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161,中間処理!$B:$B,"予定",中間処理!$C:$C,"&gt;="&amp;$G$1,中間処理!$C:$C,"&lt;="&amp;$G$2,中間処理!$D:$D,IF($G$3="すべての作業","&lt;&gt;",$G$3)),0)
)
/IF($G$5="10aあたり",K$8*10,1)),"")</f>
        <v/>
      </c>
      <c r="L161" s="35" t="str">
        <f>IFERROR(IF(L$7="","",
(
SUMIFS(IF($G$4="作業時間（hh:mm）",中間処理!$G:$G,中間処理!$I:$I),中間処理!$E:$E,L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161,中間処理!$B:$B,"予定",中間処理!$C:$C,"&gt;="&amp;$G$1,中間処理!$C:$C,"&lt;="&amp;$G$2,中間処理!$D:$D,IF($G$3="すべての作業","&lt;&gt;",$G$3)),0)
)
/IF($G$5="10aあたり",L$8*10,1)),"")</f>
        <v/>
      </c>
      <c r="M161" s="35" t="str">
        <f>IFERROR(IF(M$7="","",
(
SUMIFS(IF($G$4="作業時間（hh:mm）",中間処理!$G:$G,中間処理!$I:$I),中間処理!$E:$E,M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161,中間処理!$B:$B,"予定",中間処理!$C:$C,"&gt;="&amp;$G$1,中間処理!$C:$C,"&lt;="&amp;$G$2,中間処理!$D:$D,IF($G$3="すべての作業","&lt;&gt;",$G$3)),0)
)
/IF($G$5="10aあたり",M$8*10,1)),"")</f>
        <v/>
      </c>
      <c r="N161" s="35" t="str">
        <f>IFERROR(IF(N$7="","",
(
SUMIFS(IF($G$4="作業時間（hh:mm）",中間処理!$G:$G,中間処理!$I:$I),中間処理!$E:$E,N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161,中間処理!$B:$B,"予定",中間処理!$C:$C,"&gt;="&amp;$G$1,中間処理!$C:$C,"&lt;="&amp;$G$2,中間処理!$D:$D,IF($G$3="すべての作業","&lt;&gt;",$G$3)),0)
)
/IF($G$5="10aあたり",N$8*10,1)),"")</f>
        <v/>
      </c>
      <c r="O161" s="35" t="str">
        <f>IFERROR(IF(O$7="","",
(
SUMIFS(IF($G$4="作業時間（hh:mm）",中間処理!$G:$G,中間処理!$I:$I),中間処理!$E:$E,O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161,中間処理!$B:$B,"予定",中間処理!$C:$C,"&gt;="&amp;$G$1,中間処理!$C:$C,"&lt;="&amp;$G$2,中間処理!$D:$D,IF($G$3="すべての作業","&lt;&gt;",$G$3)),0)
)
/IF($G$5="10aあたり",O$8*10,1)),"")</f>
        <v/>
      </c>
      <c r="P161" s="35" t="str">
        <f>IFERROR(IF(P$7="","",
(
SUMIFS(IF($G$4="作業時間（hh:mm）",中間処理!$G:$G,中間処理!$I:$I),中間処理!$E:$E,P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161,中間処理!$B:$B,"予定",中間処理!$C:$C,"&gt;="&amp;$G$1,中間処理!$C:$C,"&lt;="&amp;$G$2,中間処理!$D:$D,IF($G$3="すべての作業","&lt;&gt;",$G$3)),0)
)
/IF($G$5="10aあたり",P$8*10,1)),"")</f>
        <v/>
      </c>
      <c r="Q161" s="35" t="str">
        <f>IFERROR(IF(Q$7="","",
(
SUMIFS(IF($G$4="作業時間（hh:mm）",中間処理!$G:$G,中間処理!$I:$I),中間処理!$E:$E,Q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161,中間処理!$B:$B,"予定",中間処理!$C:$C,"&gt;="&amp;$G$1,中間処理!$C:$C,"&lt;="&amp;$G$2,中間処理!$D:$D,IF($G$3="すべての作業","&lt;&gt;",$G$3)),0)
)
/IF($G$5="10aあたり",Q$8*10,1)),"")</f>
        <v/>
      </c>
      <c r="R161" s="35" t="str">
        <f>IFERROR(IF(R$7="","",
(
SUMIFS(IF($G$4="作業時間（hh:mm）",中間処理!$G:$G,中間処理!$I:$I),中間処理!$E:$E,R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161,中間処理!$B:$B,"予定",中間処理!$C:$C,"&gt;="&amp;$G$1,中間処理!$C:$C,"&lt;="&amp;$G$2,中間処理!$D:$D,IF($G$3="すべての作業","&lt;&gt;",$G$3)),0)
)
/IF($G$5="10aあたり",R$8*10,1)),"")</f>
        <v/>
      </c>
      <c r="S161" s="35" t="str">
        <f>IFERROR(IF(S$7="","",
(
SUMIFS(IF($G$4="作業時間（hh:mm）",中間処理!$G:$G,中間処理!$I:$I),中間処理!$E:$E,S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161,中間処理!$B:$B,"予定",中間処理!$C:$C,"&gt;="&amp;$G$1,中間処理!$C:$C,"&lt;="&amp;$G$2,中間処理!$D:$D,IF($G$3="すべての作業","&lt;&gt;",$G$3)),0)
)
/IF($G$5="10aあたり",S$8*10,1)),"")</f>
        <v/>
      </c>
      <c r="T161" s="35" t="str">
        <f>IFERROR(IF(T$7="","",
(
SUMIFS(IF($G$4="作業時間（hh:mm）",中間処理!$G:$G,中間処理!$I:$I),中間処理!$E:$E,T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161,中間処理!$B:$B,"予定",中間処理!$C:$C,"&gt;="&amp;$G$1,中間処理!$C:$C,"&lt;="&amp;$G$2,中間処理!$D:$D,IF($G$3="すべての作業","&lt;&gt;",$G$3)),0)
)
/IF($G$5="10aあたり",T$8*10,1)),"")</f>
        <v/>
      </c>
      <c r="U161" s="35" t="str">
        <f>IFERROR(IF(U$7="","",
(
SUMIFS(IF($G$4="作業時間（hh:mm）",中間処理!$G:$G,中間処理!$I:$I),中間処理!$E:$E,U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161,中間処理!$B:$B,"予定",中間処理!$C:$C,"&gt;="&amp;$G$1,中間処理!$C:$C,"&lt;="&amp;$G$2,中間処理!$D:$D,IF($G$3="すべての作業","&lt;&gt;",$G$3)),0)
)
/IF($G$5="10aあたり",U$8*10,1)),"")</f>
        <v/>
      </c>
      <c r="V161" s="35" t="str">
        <f>IFERROR(IF(V$7="","",
(
SUMIFS(IF($G$4="作業時間（hh:mm）",中間処理!$G:$G,中間処理!$I:$I),中間処理!$E:$E,V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161,中間処理!$B:$B,"予定",中間処理!$C:$C,"&gt;="&amp;$G$1,中間処理!$C:$C,"&lt;="&amp;$G$2,中間処理!$D:$D,IF($G$3="すべての作業","&lt;&gt;",$G$3)),0)
)
/IF($G$5="10aあたり",V$8*10,1)),"")</f>
        <v/>
      </c>
      <c r="W161" s="35" t="str">
        <f>IFERROR(IF(W$7="","",
(
SUMIFS(IF($G$4="作業時間（hh:mm）",中間処理!$G:$G,中間処理!$I:$I),中間処理!$E:$E,W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161,中間処理!$B:$B,"予定",中間処理!$C:$C,"&gt;="&amp;$G$1,中間処理!$C:$C,"&lt;="&amp;$G$2,中間処理!$D:$D,IF($G$3="すべての作業","&lt;&gt;",$G$3)),0)
)
/IF($G$5="10aあたり",W$8*10,1)),"")</f>
        <v/>
      </c>
      <c r="X161" s="35" t="str">
        <f>IFERROR(IF(X$7="","",
(
SUMIFS(IF($G$4="作業時間（hh:mm）",中間処理!$G:$G,中間処理!$I:$I),中間処理!$E:$E,X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161,中間処理!$B:$B,"予定",中間処理!$C:$C,"&gt;="&amp;$G$1,中間処理!$C:$C,"&lt;="&amp;$G$2,中間処理!$D:$D,IF($G$3="すべての作業","&lt;&gt;",$G$3)),0)
)
/IF($G$5="10aあたり",X$8*10,1)),"")</f>
        <v/>
      </c>
      <c r="Y161" s="35" t="str">
        <f>IFERROR(IF(Y$7="","",
(
SUMIFS(IF($G$4="作業時間（hh:mm）",中間処理!$G:$G,中間処理!$I:$I),中間処理!$E:$E,Y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161,中間処理!$B:$B,"予定",中間処理!$C:$C,"&gt;="&amp;$G$1,中間処理!$C:$C,"&lt;="&amp;$G$2,中間処理!$D:$D,IF($G$3="すべての作業","&lt;&gt;",$G$3)),0)
)
/IF($G$5="10aあたり",Y$8*10,1)),"")</f>
        <v/>
      </c>
      <c r="Z161" s="35" t="str">
        <f>IFERROR(IF(Z$7="","",
(
SUMIFS(IF($G$4="作業時間（hh:mm）",中間処理!$G:$G,中間処理!$I:$I),中間処理!$E:$E,Z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161,中間処理!$B:$B,"予定",中間処理!$C:$C,"&gt;="&amp;$G$1,中間処理!$C:$C,"&lt;="&amp;$G$2,中間処理!$D:$D,IF($G$3="すべての作業","&lt;&gt;",$G$3)),0)
)
/IF($G$5="10aあたり",Z$8*10,1)),"")</f>
        <v/>
      </c>
      <c r="AA161" s="35" t="str">
        <f>IFERROR(IF(AA$7="","",
(
SUMIFS(IF($G$4="作業時間（hh:mm）",中間処理!$G:$G,中間処理!$I:$I),中間処理!$E:$E,AA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161,中間処理!$B:$B,"予定",中間処理!$C:$C,"&gt;="&amp;$G$1,中間処理!$C:$C,"&lt;="&amp;$G$2,中間処理!$D:$D,IF($G$3="すべての作業","&lt;&gt;",$G$3)),0)
)
/IF($G$5="10aあたり",AA$8*10,1)),"")</f>
        <v/>
      </c>
      <c r="AB161" s="35" t="str">
        <f>IFERROR(IF(AB$7="","",
(
SUMIFS(IF($G$4="作業時間（hh:mm）",中間処理!$G:$G,中間処理!$I:$I),中間処理!$E:$E,AB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161,中間処理!$B:$B,"予定",中間処理!$C:$C,"&gt;="&amp;$G$1,中間処理!$C:$C,"&lt;="&amp;$G$2,中間処理!$D:$D,IF($G$3="すべての作業","&lt;&gt;",$G$3)),0)
)
/IF($G$5="10aあたり",AB$8*10,1)),"")</f>
        <v/>
      </c>
      <c r="AC161" s="35" t="str">
        <f>IFERROR(IF(AC$7="","",
(
SUMIFS(IF($G$4="作業時間（hh:mm）",中間処理!$G:$G,中間処理!$I:$I),中間処理!$E:$E,AC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161,中間処理!$B:$B,"予定",中間処理!$C:$C,"&gt;="&amp;$G$1,中間処理!$C:$C,"&lt;="&amp;$G$2,中間処理!$D:$D,IF($G$3="すべての作業","&lt;&gt;",$G$3)),0)
)
/IF($G$5="10aあたり",AC$8*10,1)),"")</f>
        <v/>
      </c>
      <c r="AD161" s="35" t="str">
        <f>IFERROR(IF(AD$7="","",
(
SUMIFS(IF($G$4="作業時間（hh:mm）",中間処理!$G:$G,中間処理!$I:$I),中間処理!$E:$E,AD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161,中間処理!$B:$B,"予定",中間処理!$C:$C,"&gt;="&amp;$G$1,中間処理!$C:$C,"&lt;="&amp;$G$2,中間処理!$D:$D,IF($G$3="すべての作業","&lt;&gt;",$G$3)),0)
)
/IF($G$5="10aあたり",AD$8*10,1)),"")</f>
        <v/>
      </c>
      <c r="AE161" s="35" t="str">
        <f>IFERROR(IF(AE$7="","",
(
SUMIFS(IF($G$4="作業時間（hh:mm）",中間処理!$G:$G,中間処理!$I:$I),中間処理!$E:$E,AE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161,中間処理!$B:$B,"予定",中間処理!$C:$C,"&gt;="&amp;$G$1,中間処理!$C:$C,"&lt;="&amp;$G$2,中間処理!$D:$D,IF($G$3="すべての作業","&lt;&gt;",$G$3)),0)
)
/IF($G$5="10aあたり",AE$8*10,1)),"")</f>
        <v/>
      </c>
      <c r="AF161" s="35" t="str">
        <f>IFERROR(IF(AF$7="","",
(
SUMIFS(IF($G$4="作業時間（hh:mm）",中間処理!$G:$G,中間処理!$I:$I),中間処理!$E:$E,AF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161,中間処理!$B:$B,"予定",中間処理!$C:$C,"&gt;="&amp;$G$1,中間処理!$C:$C,"&lt;="&amp;$G$2,中間処理!$D:$D,IF($G$3="すべての作業","&lt;&gt;",$G$3)),0)
)
/IF($G$5="10aあたり",AF$8*10,1)),"")</f>
        <v/>
      </c>
      <c r="AG161" s="35" t="str">
        <f>IFERROR(IF(AG$7="","",
(
SUMIFS(IF($G$4="作業時間（hh:mm）",中間処理!$G:$G,中間処理!$I:$I),中間処理!$E:$E,AG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161,中間処理!$B:$B,"予定",中間処理!$C:$C,"&gt;="&amp;$G$1,中間処理!$C:$C,"&lt;="&amp;$G$2,中間処理!$D:$D,IF($G$3="すべての作業","&lt;&gt;",$G$3)),0)
)
/IF($G$5="10aあたり",AG$8*10,1)),"")</f>
        <v/>
      </c>
      <c r="AH161" s="35" t="str">
        <f>IFERROR(IF(AH$7="","",
(
SUMIFS(IF($G$4="作業時間（hh:mm）",中間処理!$G:$G,中間処理!$I:$I),中間処理!$E:$E,AH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161,中間処理!$B:$B,"予定",中間処理!$C:$C,"&gt;="&amp;$G$1,中間処理!$C:$C,"&lt;="&amp;$G$2,中間処理!$D:$D,IF($G$3="すべての作業","&lt;&gt;",$G$3)),0)
)
/IF($G$5="10aあたり",AH$8*10,1)),"")</f>
        <v/>
      </c>
      <c r="AI161" s="35" t="str">
        <f>IFERROR(IF(AI$7="","",
(
SUMIFS(IF($G$4="作業時間（hh:mm）",中間処理!$G:$G,中間処理!$I:$I),中間処理!$E:$E,AI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161,中間処理!$B:$B,"予定",中間処理!$C:$C,"&gt;="&amp;$G$1,中間処理!$C:$C,"&lt;="&amp;$G$2,中間処理!$D:$D,IF($G$3="すべての作業","&lt;&gt;",$G$3)),0)
)
/IF($G$5="10aあたり",AI$8*10,1)),"")</f>
        <v/>
      </c>
      <c r="AJ161" s="35" t="str">
        <f>IFERROR(IF(AJ$7="","",
(
SUMIFS(IF($G$4="作業時間（hh:mm）",中間処理!$G:$G,中間処理!$I:$I),中間処理!$E:$E,AJ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161,中間処理!$B:$B,"予定",中間処理!$C:$C,"&gt;="&amp;$G$1,中間処理!$C:$C,"&lt;="&amp;$G$2,中間処理!$D:$D,IF($G$3="すべての作業","&lt;&gt;",$G$3)),0)
)
/IF($G$5="10aあたり",AJ$8*10,1)),"")</f>
        <v/>
      </c>
      <c r="AK161" s="35" t="str">
        <f>IFERROR(IF(AK$7="","",
(
SUMIFS(IF($G$4="作業時間（hh:mm）",中間処理!$G:$G,中間処理!$I:$I),中間処理!$E:$E,AK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161,中間処理!$B:$B,"予定",中間処理!$C:$C,"&gt;="&amp;$G$1,中間処理!$C:$C,"&lt;="&amp;$G$2,中間処理!$D:$D,IF($G$3="すべての作業","&lt;&gt;",$G$3)),0)
)
/IF($G$5="10aあたり",AK$8*10,1)),"")</f>
        <v/>
      </c>
      <c r="AL161" s="35" t="str">
        <f>IFERROR(IF(AL$7="","",
(
SUMIFS(IF($G$4="作業時間（hh:mm）",中間処理!$G:$G,中間処理!$I:$I),中間処理!$E:$E,AL$7,中間処理!$F:$F,$F161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161,中間処理!$B:$B,"予定",中間処理!$C:$C,"&gt;="&amp;$G$1,中間処理!$C:$C,"&lt;="&amp;$G$2,中間処理!$D:$D,IF($G$3="すべての作業","&lt;&gt;",$G$3)),0)
)
/IF($G$5="10aあたり",AL$8*10,1)),"")</f>
        <v/>
      </c>
    </row>
    <row r="162" spans="7:38">
      <c r="G162" s="13"/>
      <c r="H162" s="22" t="str">
        <f>IF(G162="","",
IF(G$4="作業時間（hh:mm）",SUM(I162:AL162),
IF(
COUNTIFS(単価情報!C:C,F162,単価情報!B:B,"作業者",単価情報!K:K,"&gt;="&amp;G$1,単価情報!J:J,"&lt;="&amp;G$2)
+COUNTIFS(単価情報!C:C,F162,単価情報!B:B,"作業者",単価情報!K:K,"",単価情報!J:J,"&lt;="&amp;G$2)=0,
"単価設定なし",SUM(I162:AL162))))</f>
        <v/>
      </c>
      <c r="I162" s="34" t="str">
        <f>IFERROR(IF(I$7="","",
(
SUMIFS(IF($G$4="作業時間（hh:mm）",中間処理!$G:$G,中間処理!$I:$I),中間処理!$E:$E,I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162,中間処理!$B:$B,"予定",中間処理!$C:$C,"&gt;="&amp;$G$1,中間処理!$C:$C,"&lt;="&amp;$G$2,中間処理!$D:$D,IF($G$3="すべての作業","&lt;&gt;",$G$3)),0)
)
/IF($G$5="10aあたり",I$8*10,1)),"")</f>
        <v/>
      </c>
      <c r="J162" s="35" t="str">
        <f>IFERROR(IF(J$7="","",
(
SUMIFS(IF($G$4="作業時間（hh:mm）",中間処理!$G:$G,中間処理!$I:$I),中間処理!$E:$E,J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162,中間処理!$B:$B,"予定",中間処理!$C:$C,"&gt;="&amp;$G$1,中間処理!$C:$C,"&lt;="&amp;$G$2,中間処理!$D:$D,IF($G$3="すべての作業","&lt;&gt;",$G$3)),0)
)
/IF($G$5="10aあたり",J$8*10,1)),"")</f>
        <v/>
      </c>
      <c r="K162" s="35" t="str">
        <f>IFERROR(IF(K$7="","",
(
SUMIFS(IF($G$4="作業時間（hh:mm）",中間処理!$G:$G,中間処理!$I:$I),中間処理!$E:$E,K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162,中間処理!$B:$B,"予定",中間処理!$C:$C,"&gt;="&amp;$G$1,中間処理!$C:$C,"&lt;="&amp;$G$2,中間処理!$D:$D,IF($G$3="すべての作業","&lt;&gt;",$G$3)),0)
)
/IF($G$5="10aあたり",K$8*10,1)),"")</f>
        <v/>
      </c>
      <c r="L162" s="35" t="str">
        <f>IFERROR(IF(L$7="","",
(
SUMIFS(IF($G$4="作業時間（hh:mm）",中間処理!$G:$G,中間処理!$I:$I),中間処理!$E:$E,L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162,中間処理!$B:$B,"予定",中間処理!$C:$C,"&gt;="&amp;$G$1,中間処理!$C:$C,"&lt;="&amp;$G$2,中間処理!$D:$D,IF($G$3="すべての作業","&lt;&gt;",$G$3)),0)
)
/IF($G$5="10aあたり",L$8*10,1)),"")</f>
        <v/>
      </c>
      <c r="M162" s="35" t="str">
        <f>IFERROR(IF(M$7="","",
(
SUMIFS(IF($G$4="作業時間（hh:mm）",中間処理!$G:$G,中間処理!$I:$I),中間処理!$E:$E,M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162,中間処理!$B:$B,"予定",中間処理!$C:$C,"&gt;="&amp;$G$1,中間処理!$C:$C,"&lt;="&amp;$G$2,中間処理!$D:$D,IF($G$3="すべての作業","&lt;&gt;",$G$3)),0)
)
/IF($G$5="10aあたり",M$8*10,1)),"")</f>
        <v/>
      </c>
      <c r="N162" s="35" t="str">
        <f>IFERROR(IF(N$7="","",
(
SUMIFS(IF($G$4="作業時間（hh:mm）",中間処理!$G:$G,中間処理!$I:$I),中間処理!$E:$E,N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162,中間処理!$B:$B,"予定",中間処理!$C:$C,"&gt;="&amp;$G$1,中間処理!$C:$C,"&lt;="&amp;$G$2,中間処理!$D:$D,IF($G$3="すべての作業","&lt;&gt;",$G$3)),0)
)
/IF($G$5="10aあたり",N$8*10,1)),"")</f>
        <v/>
      </c>
      <c r="O162" s="35" t="str">
        <f>IFERROR(IF(O$7="","",
(
SUMIFS(IF($G$4="作業時間（hh:mm）",中間処理!$G:$G,中間処理!$I:$I),中間処理!$E:$E,O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162,中間処理!$B:$B,"予定",中間処理!$C:$C,"&gt;="&amp;$G$1,中間処理!$C:$C,"&lt;="&amp;$G$2,中間処理!$D:$D,IF($G$3="すべての作業","&lt;&gt;",$G$3)),0)
)
/IF($G$5="10aあたり",O$8*10,1)),"")</f>
        <v/>
      </c>
      <c r="P162" s="35" t="str">
        <f>IFERROR(IF(P$7="","",
(
SUMIFS(IF($G$4="作業時間（hh:mm）",中間処理!$G:$G,中間処理!$I:$I),中間処理!$E:$E,P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162,中間処理!$B:$B,"予定",中間処理!$C:$C,"&gt;="&amp;$G$1,中間処理!$C:$C,"&lt;="&amp;$G$2,中間処理!$D:$D,IF($G$3="すべての作業","&lt;&gt;",$G$3)),0)
)
/IF($G$5="10aあたり",P$8*10,1)),"")</f>
        <v/>
      </c>
      <c r="Q162" s="35" t="str">
        <f>IFERROR(IF(Q$7="","",
(
SUMIFS(IF($G$4="作業時間（hh:mm）",中間処理!$G:$G,中間処理!$I:$I),中間処理!$E:$E,Q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162,中間処理!$B:$B,"予定",中間処理!$C:$C,"&gt;="&amp;$G$1,中間処理!$C:$C,"&lt;="&amp;$G$2,中間処理!$D:$D,IF($G$3="すべての作業","&lt;&gt;",$G$3)),0)
)
/IF($G$5="10aあたり",Q$8*10,1)),"")</f>
        <v/>
      </c>
      <c r="R162" s="35" t="str">
        <f>IFERROR(IF(R$7="","",
(
SUMIFS(IF($G$4="作業時間（hh:mm）",中間処理!$G:$G,中間処理!$I:$I),中間処理!$E:$E,R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162,中間処理!$B:$B,"予定",中間処理!$C:$C,"&gt;="&amp;$G$1,中間処理!$C:$C,"&lt;="&amp;$G$2,中間処理!$D:$D,IF($G$3="すべての作業","&lt;&gt;",$G$3)),0)
)
/IF($G$5="10aあたり",R$8*10,1)),"")</f>
        <v/>
      </c>
      <c r="S162" s="35" t="str">
        <f>IFERROR(IF(S$7="","",
(
SUMIFS(IF($G$4="作業時間（hh:mm）",中間処理!$G:$G,中間処理!$I:$I),中間処理!$E:$E,S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162,中間処理!$B:$B,"予定",中間処理!$C:$C,"&gt;="&amp;$G$1,中間処理!$C:$C,"&lt;="&amp;$G$2,中間処理!$D:$D,IF($G$3="すべての作業","&lt;&gt;",$G$3)),0)
)
/IF($G$5="10aあたり",S$8*10,1)),"")</f>
        <v/>
      </c>
      <c r="T162" s="35" t="str">
        <f>IFERROR(IF(T$7="","",
(
SUMIFS(IF($G$4="作業時間（hh:mm）",中間処理!$G:$G,中間処理!$I:$I),中間処理!$E:$E,T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162,中間処理!$B:$B,"予定",中間処理!$C:$C,"&gt;="&amp;$G$1,中間処理!$C:$C,"&lt;="&amp;$G$2,中間処理!$D:$D,IF($G$3="すべての作業","&lt;&gt;",$G$3)),0)
)
/IF($G$5="10aあたり",T$8*10,1)),"")</f>
        <v/>
      </c>
      <c r="U162" s="35" t="str">
        <f>IFERROR(IF(U$7="","",
(
SUMIFS(IF($G$4="作業時間（hh:mm）",中間処理!$G:$G,中間処理!$I:$I),中間処理!$E:$E,U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162,中間処理!$B:$B,"予定",中間処理!$C:$C,"&gt;="&amp;$G$1,中間処理!$C:$C,"&lt;="&amp;$G$2,中間処理!$D:$D,IF($G$3="すべての作業","&lt;&gt;",$G$3)),0)
)
/IF($G$5="10aあたり",U$8*10,1)),"")</f>
        <v/>
      </c>
      <c r="V162" s="35" t="str">
        <f>IFERROR(IF(V$7="","",
(
SUMIFS(IF($G$4="作業時間（hh:mm）",中間処理!$G:$G,中間処理!$I:$I),中間処理!$E:$E,V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162,中間処理!$B:$B,"予定",中間処理!$C:$C,"&gt;="&amp;$G$1,中間処理!$C:$C,"&lt;="&amp;$G$2,中間処理!$D:$D,IF($G$3="すべての作業","&lt;&gt;",$G$3)),0)
)
/IF($G$5="10aあたり",V$8*10,1)),"")</f>
        <v/>
      </c>
      <c r="W162" s="35" t="str">
        <f>IFERROR(IF(W$7="","",
(
SUMIFS(IF($G$4="作業時間（hh:mm）",中間処理!$G:$G,中間処理!$I:$I),中間処理!$E:$E,W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162,中間処理!$B:$B,"予定",中間処理!$C:$C,"&gt;="&amp;$G$1,中間処理!$C:$C,"&lt;="&amp;$G$2,中間処理!$D:$D,IF($G$3="すべての作業","&lt;&gt;",$G$3)),0)
)
/IF($G$5="10aあたり",W$8*10,1)),"")</f>
        <v/>
      </c>
      <c r="X162" s="35" t="str">
        <f>IFERROR(IF(X$7="","",
(
SUMIFS(IF($G$4="作業時間（hh:mm）",中間処理!$G:$G,中間処理!$I:$I),中間処理!$E:$E,X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162,中間処理!$B:$B,"予定",中間処理!$C:$C,"&gt;="&amp;$G$1,中間処理!$C:$C,"&lt;="&amp;$G$2,中間処理!$D:$D,IF($G$3="すべての作業","&lt;&gt;",$G$3)),0)
)
/IF($G$5="10aあたり",X$8*10,1)),"")</f>
        <v/>
      </c>
      <c r="Y162" s="35" t="str">
        <f>IFERROR(IF(Y$7="","",
(
SUMIFS(IF($G$4="作業時間（hh:mm）",中間処理!$G:$G,中間処理!$I:$I),中間処理!$E:$E,Y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162,中間処理!$B:$B,"予定",中間処理!$C:$C,"&gt;="&amp;$G$1,中間処理!$C:$C,"&lt;="&amp;$G$2,中間処理!$D:$D,IF($G$3="すべての作業","&lt;&gt;",$G$3)),0)
)
/IF($G$5="10aあたり",Y$8*10,1)),"")</f>
        <v/>
      </c>
      <c r="Z162" s="35" t="str">
        <f>IFERROR(IF(Z$7="","",
(
SUMIFS(IF($G$4="作業時間（hh:mm）",中間処理!$G:$G,中間処理!$I:$I),中間処理!$E:$E,Z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162,中間処理!$B:$B,"予定",中間処理!$C:$C,"&gt;="&amp;$G$1,中間処理!$C:$C,"&lt;="&amp;$G$2,中間処理!$D:$D,IF($G$3="すべての作業","&lt;&gt;",$G$3)),0)
)
/IF($G$5="10aあたり",Z$8*10,1)),"")</f>
        <v/>
      </c>
      <c r="AA162" s="35" t="str">
        <f>IFERROR(IF(AA$7="","",
(
SUMIFS(IF($G$4="作業時間（hh:mm）",中間処理!$G:$G,中間処理!$I:$I),中間処理!$E:$E,AA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162,中間処理!$B:$B,"予定",中間処理!$C:$C,"&gt;="&amp;$G$1,中間処理!$C:$C,"&lt;="&amp;$G$2,中間処理!$D:$D,IF($G$3="すべての作業","&lt;&gt;",$G$3)),0)
)
/IF($G$5="10aあたり",AA$8*10,1)),"")</f>
        <v/>
      </c>
      <c r="AB162" s="35" t="str">
        <f>IFERROR(IF(AB$7="","",
(
SUMIFS(IF($G$4="作業時間（hh:mm）",中間処理!$G:$G,中間処理!$I:$I),中間処理!$E:$E,AB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162,中間処理!$B:$B,"予定",中間処理!$C:$C,"&gt;="&amp;$G$1,中間処理!$C:$C,"&lt;="&amp;$G$2,中間処理!$D:$D,IF($G$3="すべての作業","&lt;&gt;",$G$3)),0)
)
/IF($G$5="10aあたり",AB$8*10,1)),"")</f>
        <v/>
      </c>
      <c r="AC162" s="35" t="str">
        <f>IFERROR(IF(AC$7="","",
(
SUMIFS(IF($G$4="作業時間（hh:mm）",中間処理!$G:$G,中間処理!$I:$I),中間処理!$E:$E,AC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162,中間処理!$B:$B,"予定",中間処理!$C:$C,"&gt;="&amp;$G$1,中間処理!$C:$C,"&lt;="&amp;$G$2,中間処理!$D:$D,IF($G$3="すべての作業","&lt;&gt;",$G$3)),0)
)
/IF($G$5="10aあたり",AC$8*10,1)),"")</f>
        <v/>
      </c>
      <c r="AD162" s="35" t="str">
        <f>IFERROR(IF(AD$7="","",
(
SUMIFS(IF($G$4="作業時間（hh:mm）",中間処理!$G:$G,中間処理!$I:$I),中間処理!$E:$E,AD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162,中間処理!$B:$B,"予定",中間処理!$C:$C,"&gt;="&amp;$G$1,中間処理!$C:$C,"&lt;="&amp;$G$2,中間処理!$D:$D,IF($G$3="すべての作業","&lt;&gt;",$G$3)),0)
)
/IF($G$5="10aあたり",AD$8*10,1)),"")</f>
        <v/>
      </c>
      <c r="AE162" s="35" t="str">
        <f>IFERROR(IF(AE$7="","",
(
SUMIFS(IF($G$4="作業時間（hh:mm）",中間処理!$G:$G,中間処理!$I:$I),中間処理!$E:$E,AE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162,中間処理!$B:$B,"予定",中間処理!$C:$C,"&gt;="&amp;$G$1,中間処理!$C:$C,"&lt;="&amp;$G$2,中間処理!$D:$D,IF($G$3="すべての作業","&lt;&gt;",$G$3)),0)
)
/IF($G$5="10aあたり",AE$8*10,1)),"")</f>
        <v/>
      </c>
      <c r="AF162" s="35" t="str">
        <f>IFERROR(IF(AF$7="","",
(
SUMIFS(IF($G$4="作業時間（hh:mm）",中間処理!$G:$G,中間処理!$I:$I),中間処理!$E:$E,AF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162,中間処理!$B:$B,"予定",中間処理!$C:$C,"&gt;="&amp;$G$1,中間処理!$C:$C,"&lt;="&amp;$G$2,中間処理!$D:$D,IF($G$3="すべての作業","&lt;&gt;",$G$3)),0)
)
/IF($G$5="10aあたり",AF$8*10,1)),"")</f>
        <v/>
      </c>
      <c r="AG162" s="35" t="str">
        <f>IFERROR(IF(AG$7="","",
(
SUMIFS(IF($G$4="作業時間（hh:mm）",中間処理!$G:$G,中間処理!$I:$I),中間処理!$E:$E,AG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162,中間処理!$B:$B,"予定",中間処理!$C:$C,"&gt;="&amp;$G$1,中間処理!$C:$C,"&lt;="&amp;$G$2,中間処理!$D:$D,IF($G$3="すべての作業","&lt;&gt;",$G$3)),0)
)
/IF($G$5="10aあたり",AG$8*10,1)),"")</f>
        <v/>
      </c>
      <c r="AH162" s="35" t="str">
        <f>IFERROR(IF(AH$7="","",
(
SUMIFS(IF($G$4="作業時間（hh:mm）",中間処理!$G:$G,中間処理!$I:$I),中間処理!$E:$E,AH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162,中間処理!$B:$B,"予定",中間処理!$C:$C,"&gt;="&amp;$G$1,中間処理!$C:$C,"&lt;="&amp;$G$2,中間処理!$D:$D,IF($G$3="すべての作業","&lt;&gt;",$G$3)),0)
)
/IF($G$5="10aあたり",AH$8*10,1)),"")</f>
        <v/>
      </c>
      <c r="AI162" s="35" t="str">
        <f>IFERROR(IF(AI$7="","",
(
SUMIFS(IF($G$4="作業時間（hh:mm）",中間処理!$G:$G,中間処理!$I:$I),中間処理!$E:$E,AI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162,中間処理!$B:$B,"予定",中間処理!$C:$C,"&gt;="&amp;$G$1,中間処理!$C:$C,"&lt;="&amp;$G$2,中間処理!$D:$D,IF($G$3="すべての作業","&lt;&gt;",$G$3)),0)
)
/IF($G$5="10aあたり",AI$8*10,1)),"")</f>
        <v/>
      </c>
      <c r="AJ162" s="35" t="str">
        <f>IFERROR(IF(AJ$7="","",
(
SUMIFS(IF($G$4="作業時間（hh:mm）",中間処理!$G:$G,中間処理!$I:$I),中間処理!$E:$E,AJ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162,中間処理!$B:$B,"予定",中間処理!$C:$C,"&gt;="&amp;$G$1,中間処理!$C:$C,"&lt;="&amp;$G$2,中間処理!$D:$D,IF($G$3="すべての作業","&lt;&gt;",$G$3)),0)
)
/IF($G$5="10aあたり",AJ$8*10,1)),"")</f>
        <v/>
      </c>
      <c r="AK162" s="35" t="str">
        <f>IFERROR(IF(AK$7="","",
(
SUMIFS(IF($G$4="作業時間（hh:mm）",中間処理!$G:$G,中間処理!$I:$I),中間処理!$E:$E,AK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162,中間処理!$B:$B,"予定",中間処理!$C:$C,"&gt;="&amp;$G$1,中間処理!$C:$C,"&lt;="&amp;$G$2,中間処理!$D:$D,IF($G$3="すべての作業","&lt;&gt;",$G$3)),0)
)
/IF($G$5="10aあたり",AK$8*10,1)),"")</f>
        <v/>
      </c>
      <c r="AL162" s="35" t="str">
        <f>IFERROR(IF(AL$7="","",
(
SUMIFS(IF($G$4="作業時間（hh:mm）",中間処理!$G:$G,中間処理!$I:$I),中間処理!$E:$E,AL$7,中間処理!$F:$F,$F162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162,中間処理!$B:$B,"予定",中間処理!$C:$C,"&gt;="&amp;$G$1,中間処理!$C:$C,"&lt;="&amp;$G$2,中間処理!$D:$D,IF($G$3="すべての作業","&lt;&gt;",$G$3)),0)
)
/IF($G$5="10aあたり",AL$8*10,1)),"")</f>
        <v/>
      </c>
    </row>
    <row r="163" spans="7:38">
      <c r="G163" s="13"/>
      <c r="H163" s="22" t="str">
        <f>IF(G163="","",
IF(G$4="作業時間（hh:mm）",SUM(I163:AL163),
IF(
COUNTIFS(単価情報!C:C,F163,単価情報!B:B,"作業者",単価情報!K:K,"&gt;="&amp;G$1,単価情報!J:J,"&lt;="&amp;G$2)
+COUNTIFS(単価情報!C:C,F163,単価情報!B:B,"作業者",単価情報!K:K,"",単価情報!J:J,"&lt;="&amp;G$2)=0,
"単価設定なし",SUM(I163:AL163))))</f>
        <v/>
      </c>
      <c r="I163" s="34" t="str">
        <f>IFERROR(IF(I$7="","",
(
SUMIFS(IF($G$4="作業時間（hh:mm）",中間処理!$G:$G,中間処理!$I:$I),中間処理!$E:$E,I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163,中間処理!$B:$B,"予定",中間処理!$C:$C,"&gt;="&amp;$G$1,中間処理!$C:$C,"&lt;="&amp;$G$2,中間処理!$D:$D,IF($G$3="すべての作業","&lt;&gt;",$G$3)),0)
)
/IF($G$5="10aあたり",I$8*10,1)),"")</f>
        <v/>
      </c>
      <c r="J163" s="35" t="str">
        <f>IFERROR(IF(J$7="","",
(
SUMIFS(IF($G$4="作業時間（hh:mm）",中間処理!$G:$G,中間処理!$I:$I),中間処理!$E:$E,J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163,中間処理!$B:$B,"予定",中間処理!$C:$C,"&gt;="&amp;$G$1,中間処理!$C:$C,"&lt;="&amp;$G$2,中間処理!$D:$D,IF($G$3="すべての作業","&lt;&gt;",$G$3)),0)
)
/IF($G$5="10aあたり",J$8*10,1)),"")</f>
        <v/>
      </c>
      <c r="K163" s="35" t="str">
        <f>IFERROR(IF(K$7="","",
(
SUMIFS(IF($G$4="作業時間（hh:mm）",中間処理!$G:$G,中間処理!$I:$I),中間処理!$E:$E,K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163,中間処理!$B:$B,"予定",中間処理!$C:$C,"&gt;="&amp;$G$1,中間処理!$C:$C,"&lt;="&amp;$G$2,中間処理!$D:$D,IF($G$3="すべての作業","&lt;&gt;",$G$3)),0)
)
/IF($G$5="10aあたり",K$8*10,1)),"")</f>
        <v/>
      </c>
      <c r="L163" s="35" t="str">
        <f>IFERROR(IF(L$7="","",
(
SUMIFS(IF($G$4="作業時間（hh:mm）",中間処理!$G:$G,中間処理!$I:$I),中間処理!$E:$E,L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163,中間処理!$B:$B,"予定",中間処理!$C:$C,"&gt;="&amp;$G$1,中間処理!$C:$C,"&lt;="&amp;$G$2,中間処理!$D:$D,IF($G$3="すべての作業","&lt;&gt;",$G$3)),0)
)
/IF($G$5="10aあたり",L$8*10,1)),"")</f>
        <v/>
      </c>
      <c r="M163" s="35" t="str">
        <f>IFERROR(IF(M$7="","",
(
SUMIFS(IF($G$4="作業時間（hh:mm）",中間処理!$G:$G,中間処理!$I:$I),中間処理!$E:$E,M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163,中間処理!$B:$B,"予定",中間処理!$C:$C,"&gt;="&amp;$G$1,中間処理!$C:$C,"&lt;="&amp;$G$2,中間処理!$D:$D,IF($G$3="すべての作業","&lt;&gt;",$G$3)),0)
)
/IF($G$5="10aあたり",M$8*10,1)),"")</f>
        <v/>
      </c>
      <c r="N163" s="35" t="str">
        <f>IFERROR(IF(N$7="","",
(
SUMIFS(IF($G$4="作業時間（hh:mm）",中間処理!$G:$G,中間処理!$I:$I),中間処理!$E:$E,N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163,中間処理!$B:$B,"予定",中間処理!$C:$C,"&gt;="&amp;$G$1,中間処理!$C:$C,"&lt;="&amp;$G$2,中間処理!$D:$D,IF($G$3="すべての作業","&lt;&gt;",$G$3)),0)
)
/IF($G$5="10aあたり",N$8*10,1)),"")</f>
        <v/>
      </c>
      <c r="O163" s="35" t="str">
        <f>IFERROR(IF(O$7="","",
(
SUMIFS(IF($G$4="作業時間（hh:mm）",中間処理!$G:$G,中間処理!$I:$I),中間処理!$E:$E,O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163,中間処理!$B:$B,"予定",中間処理!$C:$C,"&gt;="&amp;$G$1,中間処理!$C:$C,"&lt;="&amp;$G$2,中間処理!$D:$D,IF($G$3="すべての作業","&lt;&gt;",$G$3)),0)
)
/IF($G$5="10aあたり",O$8*10,1)),"")</f>
        <v/>
      </c>
      <c r="P163" s="35" t="str">
        <f>IFERROR(IF(P$7="","",
(
SUMIFS(IF($G$4="作業時間（hh:mm）",中間処理!$G:$G,中間処理!$I:$I),中間処理!$E:$E,P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163,中間処理!$B:$B,"予定",中間処理!$C:$C,"&gt;="&amp;$G$1,中間処理!$C:$C,"&lt;="&amp;$G$2,中間処理!$D:$D,IF($G$3="すべての作業","&lt;&gt;",$G$3)),0)
)
/IF($G$5="10aあたり",P$8*10,1)),"")</f>
        <v/>
      </c>
      <c r="Q163" s="35" t="str">
        <f>IFERROR(IF(Q$7="","",
(
SUMIFS(IF($G$4="作業時間（hh:mm）",中間処理!$G:$G,中間処理!$I:$I),中間処理!$E:$E,Q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163,中間処理!$B:$B,"予定",中間処理!$C:$C,"&gt;="&amp;$G$1,中間処理!$C:$C,"&lt;="&amp;$G$2,中間処理!$D:$D,IF($G$3="すべての作業","&lt;&gt;",$G$3)),0)
)
/IF($G$5="10aあたり",Q$8*10,1)),"")</f>
        <v/>
      </c>
      <c r="R163" s="35" t="str">
        <f>IFERROR(IF(R$7="","",
(
SUMIFS(IF($G$4="作業時間（hh:mm）",中間処理!$G:$G,中間処理!$I:$I),中間処理!$E:$E,R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163,中間処理!$B:$B,"予定",中間処理!$C:$C,"&gt;="&amp;$G$1,中間処理!$C:$C,"&lt;="&amp;$G$2,中間処理!$D:$D,IF($G$3="すべての作業","&lt;&gt;",$G$3)),0)
)
/IF($G$5="10aあたり",R$8*10,1)),"")</f>
        <v/>
      </c>
      <c r="S163" s="35" t="str">
        <f>IFERROR(IF(S$7="","",
(
SUMIFS(IF($G$4="作業時間（hh:mm）",中間処理!$G:$G,中間処理!$I:$I),中間処理!$E:$E,S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163,中間処理!$B:$B,"予定",中間処理!$C:$C,"&gt;="&amp;$G$1,中間処理!$C:$C,"&lt;="&amp;$G$2,中間処理!$D:$D,IF($G$3="すべての作業","&lt;&gt;",$G$3)),0)
)
/IF($G$5="10aあたり",S$8*10,1)),"")</f>
        <v/>
      </c>
      <c r="T163" s="35" t="str">
        <f>IFERROR(IF(T$7="","",
(
SUMIFS(IF($G$4="作業時間（hh:mm）",中間処理!$G:$G,中間処理!$I:$I),中間処理!$E:$E,T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163,中間処理!$B:$B,"予定",中間処理!$C:$C,"&gt;="&amp;$G$1,中間処理!$C:$C,"&lt;="&amp;$G$2,中間処理!$D:$D,IF($G$3="すべての作業","&lt;&gt;",$G$3)),0)
)
/IF($G$5="10aあたり",T$8*10,1)),"")</f>
        <v/>
      </c>
      <c r="U163" s="35" t="str">
        <f>IFERROR(IF(U$7="","",
(
SUMIFS(IF($G$4="作業時間（hh:mm）",中間処理!$G:$G,中間処理!$I:$I),中間処理!$E:$E,U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163,中間処理!$B:$B,"予定",中間処理!$C:$C,"&gt;="&amp;$G$1,中間処理!$C:$C,"&lt;="&amp;$G$2,中間処理!$D:$D,IF($G$3="すべての作業","&lt;&gt;",$G$3)),0)
)
/IF($G$5="10aあたり",U$8*10,1)),"")</f>
        <v/>
      </c>
      <c r="V163" s="35" t="str">
        <f>IFERROR(IF(V$7="","",
(
SUMIFS(IF($G$4="作業時間（hh:mm）",中間処理!$G:$G,中間処理!$I:$I),中間処理!$E:$E,V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163,中間処理!$B:$B,"予定",中間処理!$C:$C,"&gt;="&amp;$G$1,中間処理!$C:$C,"&lt;="&amp;$G$2,中間処理!$D:$D,IF($G$3="すべての作業","&lt;&gt;",$G$3)),0)
)
/IF($G$5="10aあたり",V$8*10,1)),"")</f>
        <v/>
      </c>
      <c r="W163" s="35" t="str">
        <f>IFERROR(IF(W$7="","",
(
SUMIFS(IF($G$4="作業時間（hh:mm）",中間処理!$G:$G,中間処理!$I:$I),中間処理!$E:$E,W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163,中間処理!$B:$B,"予定",中間処理!$C:$C,"&gt;="&amp;$G$1,中間処理!$C:$C,"&lt;="&amp;$G$2,中間処理!$D:$D,IF($G$3="すべての作業","&lt;&gt;",$G$3)),0)
)
/IF($G$5="10aあたり",W$8*10,1)),"")</f>
        <v/>
      </c>
      <c r="X163" s="35" t="str">
        <f>IFERROR(IF(X$7="","",
(
SUMIFS(IF($G$4="作業時間（hh:mm）",中間処理!$G:$G,中間処理!$I:$I),中間処理!$E:$E,X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163,中間処理!$B:$B,"予定",中間処理!$C:$C,"&gt;="&amp;$G$1,中間処理!$C:$C,"&lt;="&amp;$G$2,中間処理!$D:$D,IF($G$3="すべての作業","&lt;&gt;",$G$3)),0)
)
/IF($G$5="10aあたり",X$8*10,1)),"")</f>
        <v/>
      </c>
      <c r="Y163" s="35" t="str">
        <f>IFERROR(IF(Y$7="","",
(
SUMIFS(IF($G$4="作業時間（hh:mm）",中間処理!$G:$G,中間処理!$I:$I),中間処理!$E:$E,Y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163,中間処理!$B:$B,"予定",中間処理!$C:$C,"&gt;="&amp;$G$1,中間処理!$C:$C,"&lt;="&amp;$G$2,中間処理!$D:$D,IF($G$3="すべての作業","&lt;&gt;",$G$3)),0)
)
/IF($G$5="10aあたり",Y$8*10,1)),"")</f>
        <v/>
      </c>
      <c r="Z163" s="35" t="str">
        <f>IFERROR(IF(Z$7="","",
(
SUMIFS(IF($G$4="作業時間（hh:mm）",中間処理!$G:$G,中間処理!$I:$I),中間処理!$E:$E,Z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163,中間処理!$B:$B,"予定",中間処理!$C:$C,"&gt;="&amp;$G$1,中間処理!$C:$C,"&lt;="&amp;$G$2,中間処理!$D:$D,IF($G$3="すべての作業","&lt;&gt;",$G$3)),0)
)
/IF($G$5="10aあたり",Z$8*10,1)),"")</f>
        <v/>
      </c>
      <c r="AA163" s="35" t="str">
        <f>IFERROR(IF(AA$7="","",
(
SUMIFS(IF($G$4="作業時間（hh:mm）",中間処理!$G:$G,中間処理!$I:$I),中間処理!$E:$E,AA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163,中間処理!$B:$B,"予定",中間処理!$C:$C,"&gt;="&amp;$G$1,中間処理!$C:$C,"&lt;="&amp;$G$2,中間処理!$D:$D,IF($G$3="すべての作業","&lt;&gt;",$G$3)),0)
)
/IF($G$5="10aあたり",AA$8*10,1)),"")</f>
        <v/>
      </c>
      <c r="AB163" s="35" t="str">
        <f>IFERROR(IF(AB$7="","",
(
SUMIFS(IF($G$4="作業時間（hh:mm）",中間処理!$G:$G,中間処理!$I:$I),中間処理!$E:$E,AB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163,中間処理!$B:$B,"予定",中間処理!$C:$C,"&gt;="&amp;$G$1,中間処理!$C:$C,"&lt;="&amp;$G$2,中間処理!$D:$D,IF($G$3="すべての作業","&lt;&gt;",$G$3)),0)
)
/IF($G$5="10aあたり",AB$8*10,1)),"")</f>
        <v/>
      </c>
      <c r="AC163" s="35" t="str">
        <f>IFERROR(IF(AC$7="","",
(
SUMIFS(IF($G$4="作業時間（hh:mm）",中間処理!$G:$G,中間処理!$I:$I),中間処理!$E:$E,AC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163,中間処理!$B:$B,"予定",中間処理!$C:$C,"&gt;="&amp;$G$1,中間処理!$C:$C,"&lt;="&amp;$G$2,中間処理!$D:$D,IF($G$3="すべての作業","&lt;&gt;",$G$3)),0)
)
/IF($G$5="10aあたり",AC$8*10,1)),"")</f>
        <v/>
      </c>
      <c r="AD163" s="35" t="str">
        <f>IFERROR(IF(AD$7="","",
(
SUMIFS(IF($G$4="作業時間（hh:mm）",中間処理!$G:$G,中間処理!$I:$I),中間処理!$E:$E,AD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163,中間処理!$B:$B,"予定",中間処理!$C:$C,"&gt;="&amp;$G$1,中間処理!$C:$C,"&lt;="&amp;$G$2,中間処理!$D:$D,IF($G$3="すべての作業","&lt;&gt;",$G$3)),0)
)
/IF($G$5="10aあたり",AD$8*10,1)),"")</f>
        <v/>
      </c>
      <c r="AE163" s="35" t="str">
        <f>IFERROR(IF(AE$7="","",
(
SUMIFS(IF($G$4="作業時間（hh:mm）",中間処理!$G:$G,中間処理!$I:$I),中間処理!$E:$E,AE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163,中間処理!$B:$B,"予定",中間処理!$C:$C,"&gt;="&amp;$G$1,中間処理!$C:$C,"&lt;="&amp;$G$2,中間処理!$D:$D,IF($G$3="すべての作業","&lt;&gt;",$G$3)),0)
)
/IF($G$5="10aあたり",AE$8*10,1)),"")</f>
        <v/>
      </c>
      <c r="AF163" s="35" t="str">
        <f>IFERROR(IF(AF$7="","",
(
SUMIFS(IF($G$4="作業時間（hh:mm）",中間処理!$G:$G,中間処理!$I:$I),中間処理!$E:$E,AF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163,中間処理!$B:$B,"予定",中間処理!$C:$C,"&gt;="&amp;$G$1,中間処理!$C:$C,"&lt;="&amp;$G$2,中間処理!$D:$D,IF($G$3="すべての作業","&lt;&gt;",$G$3)),0)
)
/IF($G$5="10aあたり",AF$8*10,1)),"")</f>
        <v/>
      </c>
      <c r="AG163" s="35" t="str">
        <f>IFERROR(IF(AG$7="","",
(
SUMIFS(IF($G$4="作業時間（hh:mm）",中間処理!$G:$G,中間処理!$I:$I),中間処理!$E:$E,AG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163,中間処理!$B:$B,"予定",中間処理!$C:$C,"&gt;="&amp;$G$1,中間処理!$C:$C,"&lt;="&amp;$G$2,中間処理!$D:$D,IF($G$3="すべての作業","&lt;&gt;",$G$3)),0)
)
/IF($G$5="10aあたり",AG$8*10,1)),"")</f>
        <v/>
      </c>
      <c r="AH163" s="35" t="str">
        <f>IFERROR(IF(AH$7="","",
(
SUMIFS(IF($G$4="作業時間（hh:mm）",中間処理!$G:$G,中間処理!$I:$I),中間処理!$E:$E,AH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163,中間処理!$B:$B,"予定",中間処理!$C:$C,"&gt;="&amp;$G$1,中間処理!$C:$C,"&lt;="&amp;$G$2,中間処理!$D:$D,IF($G$3="すべての作業","&lt;&gt;",$G$3)),0)
)
/IF($G$5="10aあたり",AH$8*10,1)),"")</f>
        <v/>
      </c>
      <c r="AI163" s="35" t="str">
        <f>IFERROR(IF(AI$7="","",
(
SUMIFS(IF($G$4="作業時間（hh:mm）",中間処理!$G:$G,中間処理!$I:$I),中間処理!$E:$E,AI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163,中間処理!$B:$B,"予定",中間処理!$C:$C,"&gt;="&amp;$G$1,中間処理!$C:$C,"&lt;="&amp;$G$2,中間処理!$D:$D,IF($G$3="すべての作業","&lt;&gt;",$G$3)),0)
)
/IF($G$5="10aあたり",AI$8*10,1)),"")</f>
        <v/>
      </c>
      <c r="AJ163" s="35" t="str">
        <f>IFERROR(IF(AJ$7="","",
(
SUMIFS(IF($G$4="作業時間（hh:mm）",中間処理!$G:$G,中間処理!$I:$I),中間処理!$E:$E,AJ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163,中間処理!$B:$B,"予定",中間処理!$C:$C,"&gt;="&amp;$G$1,中間処理!$C:$C,"&lt;="&amp;$G$2,中間処理!$D:$D,IF($G$3="すべての作業","&lt;&gt;",$G$3)),0)
)
/IF($G$5="10aあたり",AJ$8*10,1)),"")</f>
        <v/>
      </c>
      <c r="AK163" s="35" t="str">
        <f>IFERROR(IF(AK$7="","",
(
SUMIFS(IF($G$4="作業時間（hh:mm）",中間処理!$G:$G,中間処理!$I:$I),中間処理!$E:$E,AK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163,中間処理!$B:$B,"予定",中間処理!$C:$C,"&gt;="&amp;$G$1,中間処理!$C:$C,"&lt;="&amp;$G$2,中間処理!$D:$D,IF($G$3="すべての作業","&lt;&gt;",$G$3)),0)
)
/IF($G$5="10aあたり",AK$8*10,1)),"")</f>
        <v/>
      </c>
      <c r="AL163" s="35" t="str">
        <f>IFERROR(IF(AL$7="","",
(
SUMIFS(IF($G$4="作業時間（hh:mm）",中間処理!$G:$G,中間処理!$I:$I),中間処理!$E:$E,AL$7,中間処理!$F:$F,$F163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163,中間処理!$B:$B,"予定",中間処理!$C:$C,"&gt;="&amp;$G$1,中間処理!$C:$C,"&lt;="&amp;$G$2,中間処理!$D:$D,IF($G$3="すべての作業","&lt;&gt;",$G$3)),0)
)
/IF($G$5="10aあたり",AL$8*10,1)),"")</f>
        <v/>
      </c>
    </row>
    <row r="164" spans="7:38">
      <c r="G164" s="13"/>
      <c r="H164" s="22" t="str">
        <f>IF(G164="","",
IF(G$4="作業時間（hh:mm）",SUM(I164:AL164),
IF(
COUNTIFS(単価情報!C:C,F164,単価情報!B:B,"作業者",単価情報!K:K,"&gt;="&amp;G$1,単価情報!J:J,"&lt;="&amp;G$2)
+COUNTIFS(単価情報!C:C,F164,単価情報!B:B,"作業者",単価情報!K:K,"",単価情報!J:J,"&lt;="&amp;G$2)=0,
"単価設定なし",SUM(I164:AL164))))</f>
        <v/>
      </c>
      <c r="I164" s="34" t="str">
        <f>IFERROR(IF(I$7="","",
(
SUMIFS(IF($G$4="作業時間（hh:mm）",中間処理!$G:$G,中間処理!$I:$I),中間処理!$E:$E,I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164,中間処理!$B:$B,"予定",中間処理!$C:$C,"&gt;="&amp;$G$1,中間処理!$C:$C,"&lt;="&amp;$G$2,中間処理!$D:$D,IF($G$3="すべての作業","&lt;&gt;",$G$3)),0)
)
/IF($G$5="10aあたり",I$8*10,1)),"")</f>
        <v/>
      </c>
      <c r="J164" s="35" t="str">
        <f>IFERROR(IF(J$7="","",
(
SUMIFS(IF($G$4="作業時間（hh:mm）",中間処理!$G:$G,中間処理!$I:$I),中間処理!$E:$E,J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164,中間処理!$B:$B,"予定",中間処理!$C:$C,"&gt;="&amp;$G$1,中間処理!$C:$C,"&lt;="&amp;$G$2,中間処理!$D:$D,IF($G$3="すべての作業","&lt;&gt;",$G$3)),0)
)
/IF($G$5="10aあたり",J$8*10,1)),"")</f>
        <v/>
      </c>
      <c r="K164" s="35" t="str">
        <f>IFERROR(IF(K$7="","",
(
SUMIFS(IF($G$4="作業時間（hh:mm）",中間処理!$G:$G,中間処理!$I:$I),中間処理!$E:$E,K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164,中間処理!$B:$B,"予定",中間処理!$C:$C,"&gt;="&amp;$G$1,中間処理!$C:$C,"&lt;="&amp;$G$2,中間処理!$D:$D,IF($G$3="すべての作業","&lt;&gt;",$G$3)),0)
)
/IF($G$5="10aあたり",K$8*10,1)),"")</f>
        <v/>
      </c>
      <c r="L164" s="35" t="str">
        <f>IFERROR(IF(L$7="","",
(
SUMIFS(IF($G$4="作業時間（hh:mm）",中間処理!$G:$G,中間処理!$I:$I),中間処理!$E:$E,L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164,中間処理!$B:$B,"予定",中間処理!$C:$C,"&gt;="&amp;$G$1,中間処理!$C:$C,"&lt;="&amp;$G$2,中間処理!$D:$D,IF($G$3="すべての作業","&lt;&gt;",$G$3)),0)
)
/IF($G$5="10aあたり",L$8*10,1)),"")</f>
        <v/>
      </c>
      <c r="M164" s="35" t="str">
        <f>IFERROR(IF(M$7="","",
(
SUMIFS(IF($G$4="作業時間（hh:mm）",中間処理!$G:$G,中間処理!$I:$I),中間処理!$E:$E,M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164,中間処理!$B:$B,"予定",中間処理!$C:$C,"&gt;="&amp;$G$1,中間処理!$C:$C,"&lt;="&amp;$G$2,中間処理!$D:$D,IF($G$3="すべての作業","&lt;&gt;",$G$3)),0)
)
/IF($G$5="10aあたり",M$8*10,1)),"")</f>
        <v/>
      </c>
      <c r="N164" s="35" t="str">
        <f>IFERROR(IF(N$7="","",
(
SUMIFS(IF($G$4="作業時間（hh:mm）",中間処理!$G:$G,中間処理!$I:$I),中間処理!$E:$E,N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164,中間処理!$B:$B,"予定",中間処理!$C:$C,"&gt;="&amp;$G$1,中間処理!$C:$C,"&lt;="&amp;$G$2,中間処理!$D:$D,IF($G$3="すべての作業","&lt;&gt;",$G$3)),0)
)
/IF($G$5="10aあたり",N$8*10,1)),"")</f>
        <v/>
      </c>
      <c r="O164" s="35" t="str">
        <f>IFERROR(IF(O$7="","",
(
SUMIFS(IF($G$4="作業時間（hh:mm）",中間処理!$G:$G,中間処理!$I:$I),中間処理!$E:$E,O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164,中間処理!$B:$B,"予定",中間処理!$C:$C,"&gt;="&amp;$G$1,中間処理!$C:$C,"&lt;="&amp;$G$2,中間処理!$D:$D,IF($G$3="すべての作業","&lt;&gt;",$G$3)),0)
)
/IF($G$5="10aあたり",O$8*10,1)),"")</f>
        <v/>
      </c>
      <c r="P164" s="35" t="str">
        <f>IFERROR(IF(P$7="","",
(
SUMIFS(IF($G$4="作業時間（hh:mm）",中間処理!$G:$G,中間処理!$I:$I),中間処理!$E:$E,P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164,中間処理!$B:$B,"予定",中間処理!$C:$C,"&gt;="&amp;$G$1,中間処理!$C:$C,"&lt;="&amp;$G$2,中間処理!$D:$D,IF($G$3="すべての作業","&lt;&gt;",$G$3)),0)
)
/IF($G$5="10aあたり",P$8*10,1)),"")</f>
        <v/>
      </c>
      <c r="Q164" s="35" t="str">
        <f>IFERROR(IF(Q$7="","",
(
SUMIFS(IF($G$4="作業時間（hh:mm）",中間処理!$G:$G,中間処理!$I:$I),中間処理!$E:$E,Q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164,中間処理!$B:$B,"予定",中間処理!$C:$C,"&gt;="&amp;$G$1,中間処理!$C:$C,"&lt;="&amp;$G$2,中間処理!$D:$D,IF($G$3="すべての作業","&lt;&gt;",$G$3)),0)
)
/IF($G$5="10aあたり",Q$8*10,1)),"")</f>
        <v/>
      </c>
      <c r="R164" s="35" t="str">
        <f>IFERROR(IF(R$7="","",
(
SUMIFS(IF($G$4="作業時間（hh:mm）",中間処理!$G:$G,中間処理!$I:$I),中間処理!$E:$E,R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164,中間処理!$B:$B,"予定",中間処理!$C:$C,"&gt;="&amp;$G$1,中間処理!$C:$C,"&lt;="&amp;$G$2,中間処理!$D:$D,IF($G$3="すべての作業","&lt;&gt;",$G$3)),0)
)
/IF($G$5="10aあたり",R$8*10,1)),"")</f>
        <v/>
      </c>
      <c r="S164" s="35" t="str">
        <f>IFERROR(IF(S$7="","",
(
SUMIFS(IF($G$4="作業時間（hh:mm）",中間処理!$G:$G,中間処理!$I:$I),中間処理!$E:$E,S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164,中間処理!$B:$B,"予定",中間処理!$C:$C,"&gt;="&amp;$G$1,中間処理!$C:$C,"&lt;="&amp;$G$2,中間処理!$D:$D,IF($G$3="すべての作業","&lt;&gt;",$G$3)),0)
)
/IF($G$5="10aあたり",S$8*10,1)),"")</f>
        <v/>
      </c>
      <c r="T164" s="35" t="str">
        <f>IFERROR(IF(T$7="","",
(
SUMIFS(IF($G$4="作業時間（hh:mm）",中間処理!$G:$G,中間処理!$I:$I),中間処理!$E:$E,T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164,中間処理!$B:$B,"予定",中間処理!$C:$C,"&gt;="&amp;$G$1,中間処理!$C:$C,"&lt;="&amp;$G$2,中間処理!$D:$D,IF($G$3="すべての作業","&lt;&gt;",$G$3)),0)
)
/IF($G$5="10aあたり",T$8*10,1)),"")</f>
        <v/>
      </c>
      <c r="U164" s="35" t="str">
        <f>IFERROR(IF(U$7="","",
(
SUMIFS(IF($G$4="作業時間（hh:mm）",中間処理!$G:$G,中間処理!$I:$I),中間処理!$E:$E,U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164,中間処理!$B:$B,"予定",中間処理!$C:$C,"&gt;="&amp;$G$1,中間処理!$C:$C,"&lt;="&amp;$G$2,中間処理!$D:$D,IF($G$3="すべての作業","&lt;&gt;",$G$3)),0)
)
/IF($G$5="10aあたり",U$8*10,1)),"")</f>
        <v/>
      </c>
      <c r="V164" s="35" t="str">
        <f>IFERROR(IF(V$7="","",
(
SUMIFS(IF($G$4="作業時間（hh:mm）",中間処理!$G:$G,中間処理!$I:$I),中間処理!$E:$E,V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164,中間処理!$B:$B,"予定",中間処理!$C:$C,"&gt;="&amp;$G$1,中間処理!$C:$C,"&lt;="&amp;$G$2,中間処理!$D:$D,IF($G$3="すべての作業","&lt;&gt;",$G$3)),0)
)
/IF($G$5="10aあたり",V$8*10,1)),"")</f>
        <v/>
      </c>
      <c r="W164" s="35" t="str">
        <f>IFERROR(IF(W$7="","",
(
SUMIFS(IF($G$4="作業時間（hh:mm）",中間処理!$G:$G,中間処理!$I:$I),中間処理!$E:$E,W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164,中間処理!$B:$B,"予定",中間処理!$C:$C,"&gt;="&amp;$G$1,中間処理!$C:$C,"&lt;="&amp;$G$2,中間処理!$D:$D,IF($G$3="すべての作業","&lt;&gt;",$G$3)),0)
)
/IF($G$5="10aあたり",W$8*10,1)),"")</f>
        <v/>
      </c>
      <c r="X164" s="35" t="str">
        <f>IFERROR(IF(X$7="","",
(
SUMIFS(IF($G$4="作業時間（hh:mm）",中間処理!$G:$G,中間処理!$I:$I),中間処理!$E:$E,X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164,中間処理!$B:$B,"予定",中間処理!$C:$C,"&gt;="&amp;$G$1,中間処理!$C:$C,"&lt;="&amp;$G$2,中間処理!$D:$D,IF($G$3="すべての作業","&lt;&gt;",$G$3)),0)
)
/IF($G$5="10aあたり",X$8*10,1)),"")</f>
        <v/>
      </c>
      <c r="Y164" s="35" t="str">
        <f>IFERROR(IF(Y$7="","",
(
SUMIFS(IF($G$4="作業時間（hh:mm）",中間処理!$G:$G,中間処理!$I:$I),中間処理!$E:$E,Y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164,中間処理!$B:$B,"予定",中間処理!$C:$C,"&gt;="&amp;$G$1,中間処理!$C:$C,"&lt;="&amp;$G$2,中間処理!$D:$D,IF($G$3="すべての作業","&lt;&gt;",$G$3)),0)
)
/IF($G$5="10aあたり",Y$8*10,1)),"")</f>
        <v/>
      </c>
      <c r="Z164" s="35" t="str">
        <f>IFERROR(IF(Z$7="","",
(
SUMIFS(IF($G$4="作業時間（hh:mm）",中間処理!$G:$G,中間処理!$I:$I),中間処理!$E:$E,Z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164,中間処理!$B:$B,"予定",中間処理!$C:$C,"&gt;="&amp;$G$1,中間処理!$C:$C,"&lt;="&amp;$G$2,中間処理!$D:$D,IF($G$3="すべての作業","&lt;&gt;",$G$3)),0)
)
/IF($G$5="10aあたり",Z$8*10,1)),"")</f>
        <v/>
      </c>
      <c r="AA164" s="35" t="str">
        <f>IFERROR(IF(AA$7="","",
(
SUMIFS(IF($G$4="作業時間（hh:mm）",中間処理!$G:$G,中間処理!$I:$I),中間処理!$E:$E,AA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164,中間処理!$B:$B,"予定",中間処理!$C:$C,"&gt;="&amp;$G$1,中間処理!$C:$C,"&lt;="&amp;$G$2,中間処理!$D:$D,IF($G$3="すべての作業","&lt;&gt;",$G$3)),0)
)
/IF($G$5="10aあたり",AA$8*10,1)),"")</f>
        <v/>
      </c>
      <c r="AB164" s="35" t="str">
        <f>IFERROR(IF(AB$7="","",
(
SUMIFS(IF($G$4="作業時間（hh:mm）",中間処理!$G:$G,中間処理!$I:$I),中間処理!$E:$E,AB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164,中間処理!$B:$B,"予定",中間処理!$C:$C,"&gt;="&amp;$G$1,中間処理!$C:$C,"&lt;="&amp;$G$2,中間処理!$D:$D,IF($G$3="すべての作業","&lt;&gt;",$G$3)),0)
)
/IF($G$5="10aあたり",AB$8*10,1)),"")</f>
        <v/>
      </c>
      <c r="AC164" s="35" t="str">
        <f>IFERROR(IF(AC$7="","",
(
SUMIFS(IF($G$4="作業時間（hh:mm）",中間処理!$G:$G,中間処理!$I:$I),中間処理!$E:$E,AC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164,中間処理!$B:$B,"予定",中間処理!$C:$C,"&gt;="&amp;$G$1,中間処理!$C:$C,"&lt;="&amp;$G$2,中間処理!$D:$D,IF($G$3="すべての作業","&lt;&gt;",$G$3)),0)
)
/IF($G$5="10aあたり",AC$8*10,1)),"")</f>
        <v/>
      </c>
      <c r="AD164" s="35" t="str">
        <f>IFERROR(IF(AD$7="","",
(
SUMIFS(IF($G$4="作業時間（hh:mm）",中間処理!$G:$G,中間処理!$I:$I),中間処理!$E:$E,AD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164,中間処理!$B:$B,"予定",中間処理!$C:$C,"&gt;="&amp;$G$1,中間処理!$C:$C,"&lt;="&amp;$G$2,中間処理!$D:$D,IF($G$3="すべての作業","&lt;&gt;",$G$3)),0)
)
/IF($G$5="10aあたり",AD$8*10,1)),"")</f>
        <v/>
      </c>
      <c r="AE164" s="35" t="str">
        <f>IFERROR(IF(AE$7="","",
(
SUMIFS(IF($G$4="作業時間（hh:mm）",中間処理!$G:$G,中間処理!$I:$I),中間処理!$E:$E,AE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164,中間処理!$B:$B,"予定",中間処理!$C:$C,"&gt;="&amp;$G$1,中間処理!$C:$C,"&lt;="&amp;$G$2,中間処理!$D:$D,IF($G$3="すべての作業","&lt;&gt;",$G$3)),0)
)
/IF($G$5="10aあたり",AE$8*10,1)),"")</f>
        <v/>
      </c>
      <c r="AF164" s="35" t="str">
        <f>IFERROR(IF(AF$7="","",
(
SUMIFS(IF($G$4="作業時間（hh:mm）",中間処理!$G:$G,中間処理!$I:$I),中間処理!$E:$E,AF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164,中間処理!$B:$B,"予定",中間処理!$C:$C,"&gt;="&amp;$G$1,中間処理!$C:$C,"&lt;="&amp;$G$2,中間処理!$D:$D,IF($G$3="すべての作業","&lt;&gt;",$G$3)),0)
)
/IF($G$5="10aあたり",AF$8*10,1)),"")</f>
        <v/>
      </c>
      <c r="AG164" s="35" t="str">
        <f>IFERROR(IF(AG$7="","",
(
SUMIFS(IF($G$4="作業時間（hh:mm）",中間処理!$G:$G,中間処理!$I:$I),中間処理!$E:$E,AG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164,中間処理!$B:$B,"予定",中間処理!$C:$C,"&gt;="&amp;$G$1,中間処理!$C:$C,"&lt;="&amp;$G$2,中間処理!$D:$D,IF($G$3="すべての作業","&lt;&gt;",$G$3)),0)
)
/IF($G$5="10aあたり",AG$8*10,1)),"")</f>
        <v/>
      </c>
      <c r="AH164" s="35" t="str">
        <f>IFERROR(IF(AH$7="","",
(
SUMIFS(IF($G$4="作業時間（hh:mm）",中間処理!$G:$G,中間処理!$I:$I),中間処理!$E:$E,AH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164,中間処理!$B:$B,"予定",中間処理!$C:$C,"&gt;="&amp;$G$1,中間処理!$C:$C,"&lt;="&amp;$G$2,中間処理!$D:$D,IF($G$3="すべての作業","&lt;&gt;",$G$3)),0)
)
/IF($G$5="10aあたり",AH$8*10,1)),"")</f>
        <v/>
      </c>
      <c r="AI164" s="35" t="str">
        <f>IFERROR(IF(AI$7="","",
(
SUMIFS(IF($G$4="作業時間（hh:mm）",中間処理!$G:$G,中間処理!$I:$I),中間処理!$E:$E,AI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164,中間処理!$B:$B,"予定",中間処理!$C:$C,"&gt;="&amp;$G$1,中間処理!$C:$C,"&lt;="&amp;$G$2,中間処理!$D:$D,IF($G$3="すべての作業","&lt;&gt;",$G$3)),0)
)
/IF($G$5="10aあたり",AI$8*10,1)),"")</f>
        <v/>
      </c>
      <c r="AJ164" s="35" t="str">
        <f>IFERROR(IF(AJ$7="","",
(
SUMIFS(IF($G$4="作業時間（hh:mm）",中間処理!$G:$G,中間処理!$I:$I),中間処理!$E:$E,AJ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164,中間処理!$B:$B,"予定",中間処理!$C:$C,"&gt;="&amp;$G$1,中間処理!$C:$C,"&lt;="&amp;$G$2,中間処理!$D:$D,IF($G$3="すべての作業","&lt;&gt;",$G$3)),0)
)
/IF($G$5="10aあたり",AJ$8*10,1)),"")</f>
        <v/>
      </c>
      <c r="AK164" s="35" t="str">
        <f>IFERROR(IF(AK$7="","",
(
SUMIFS(IF($G$4="作業時間（hh:mm）",中間処理!$G:$G,中間処理!$I:$I),中間処理!$E:$E,AK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164,中間処理!$B:$B,"予定",中間処理!$C:$C,"&gt;="&amp;$G$1,中間処理!$C:$C,"&lt;="&amp;$G$2,中間処理!$D:$D,IF($G$3="すべての作業","&lt;&gt;",$G$3)),0)
)
/IF($G$5="10aあたり",AK$8*10,1)),"")</f>
        <v/>
      </c>
      <c r="AL164" s="35" t="str">
        <f>IFERROR(IF(AL$7="","",
(
SUMIFS(IF($G$4="作業時間（hh:mm）",中間処理!$G:$G,中間処理!$I:$I),中間処理!$E:$E,AL$7,中間処理!$F:$F,$F164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164,中間処理!$B:$B,"予定",中間処理!$C:$C,"&gt;="&amp;$G$1,中間処理!$C:$C,"&lt;="&amp;$G$2,中間処理!$D:$D,IF($G$3="すべての作業","&lt;&gt;",$G$3)),0)
)
/IF($G$5="10aあたり",AL$8*10,1)),"")</f>
        <v/>
      </c>
    </row>
    <row r="165" spans="7:38">
      <c r="G165" s="13"/>
      <c r="H165" s="22" t="str">
        <f>IF(G165="","",
IF(G$4="作業時間（hh:mm）",SUM(I165:AL165),
IF(
COUNTIFS(単価情報!C:C,F165,単価情報!B:B,"作業者",単価情報!K:K,"&gt;="&amp;G$1,単価情報!J:J,"&lt;="&amp;G$2)
+COUNTIFS(単価情報!C:C,F165,単価情報!B:B,"作業者",単価情報!K:K,"",単価情報!J:J,"&lt;="&amp;G$2)=0,
"単価設定なし",SUM(I165:AL165))))</f>
        <v/>
      </c>
      <c r="I165" s="34" t="str">
        <f>IFERROR(IF(I$7="","",
(
SUMIFS(IF($G$4="作業時間（hh:mm）",中間処理!$G:$G,中間処理!$I:$I),中間処理!$E:$E,I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165,中間処理!$B:$B,"予定",中間処理!$C:$C,"&gt;="&amp;$G$1,中間処理!$C:$C,"&lt;="&amp;$G$2,中間処理!$D:$D,IF($G$3="すべての作業","&lt;&gt;",$G$3)),0)
)
/IF($G$5="10aあたり",I$8*10,1)),"")</f>
        <v/>
      </c>
      <c r="J165" s="35" t="str">
        <f>IFERROR(IF(J$7="","",
(
SUMIFS(IF($G$4="作業時間（hh:mm）",中間処理!$G:$G,中間処理!$I:$I),中間処理!$E:$E,J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165,中間処理!$B:$B,"予定",中間処理!$C:$C,"&gt;="&amp;$G$1,中間処理!$C:$C,"&lt;="&amp;$G$2,中間処理!$D:$D,IF($G$3="すべての作業","&lt;&gt;",$G$3)),0)
)
/IF($G$5="10aあたり",J$8*10,1)),"")</f>
        <v/>
      </c>
      <c r="K165" s="35" t="str">
        <f>IFERROR(IF(K$7="","",
(
SUMIFS(IF($G$4="作業時間（hh:mm）",中間処理!$G:$G,中間処理!$I:$I),中間処理!$E:$E,K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165,中間処理!$B:$B,"予定",中間処理!$C:$C,"&gt;="&amp;$G$1,中間処理!$C:$C,"&lt;="&amp;$G$2,中間処理!$D:$D,IF($G$3="すべての作業","&lt;&gt;",$G$3)),0)
)
/IF($G$5="10aあたり",K$8*10,1)),"")</f>
        <v/>
      </c>
      <c r="L165" s="35" t="str">
        <f>IFERROR(IF(L$7="","",
(
SUMIFS(IF($G$4="作業時間（hh:mm）",中間処理!$G:$G,中間処理!$I:$I),中間処理!$E:$E,L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165,中間処理!$B:$B,"予定",中間処理!$C:$C,"&gt;="&amp;$G$1,中間処理!$C:$C,"&lt;="&amp;$G$2,中間処理!$D:$D,IF($G$3="すべての作業","&lt;&gt;",$G$3)),0)
)
/IF($G$5="10aあたり",L$8*10,1)),"")</f>
        <v/>
      </c>
      <c r="M165" s="35" t="str">
        <f>IFERROR(IF(M$7="","",
(
SUMIFS(IF($G$4="作業時間（hh:mm）",中間処理!$G:$G,中間処理!$I:$I),中間処理!$E:$E,M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165,中間処理!$B:$B,"予定",中間処理!$C:$C,"&gt;="&amp;$G$1,中間処理!$C:$C,"&lt;="&amp;$G$2,中間処理!$D:$D,IF($G$3="すべての作業","&lt;&gt;",$G$3)),0)
)
/IF($G$5="10aあたり",M$8*10,1)),"")</f>
        <v/>
      </c>
      <c r="N165" s="35" t="str">
        <f>IFERROR(IF(N$7="","",
(
SUMIFS(IF($G$4="作業時間（hh:mm）",中間処理!$G:$G,中間処理!$I:$I),中間処理!$E:$E,N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165,中間処理!$B:$B,"予定",中間処理!$C:$C,"&gt;="&amp;$G$1,中間処理!$C:$C,"&lt;="&amp;$G$2,中間処理!$D:$D,IF($G$3="すべての作業","&lt;&gt;",$G$3)),0)
)
/IF($G$5="10aあたり",N$8*10,1)),"")</f>
        <v/>
      </c>
      <c r="O165" s="35" t="str">
        <f>IFERROR(IF(O$7="","",
(
SUMIFS(IF($G$4="作業時間（hh:mm）",中間処理!$G:$G,中間処理!$I:$I),中間処理!$E:$E,O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165,中間処理!$B:$B,"予定",中間処理!$C:$C,"&gt;="&amp;$G$1,中間処理!$C:$C,"&lt;="&amp;$G$2,中間処理!$D:$D,IF($G$3="すべての作業","&lt;&gt;",$G$3)),0)
)
/IF($G$5="10aあたり",O$8*10,1)),"")</f>
        <v/>
      </c>
      <c r="P165" s="35" t="str">
        <f>IFERROR(IF(P$7="","",
(
SUMIFS(IF($G$4="作業時間（hh:mm）",中間処理!$G:$G,中間処理!$I:$I),中間処理!$E:$E,P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165,中間処理!$B:$B,"予定",中間処理!$C:$C,"&gt;="&amp;$G$1,中間処理!$C:$C,"&lt;="&amp;$G$2,中間処理!$D:$D,IF($G$3="すべての作業","&lt;&gt;",$G$3)),0)
)
/IF($G$5="10aあたり",P$8*10,1)),"")</f>
        <v/>
      </c>
      <c r="Q165" s="35" t="str">
        <f>IFERROR(IF(Q$7="","",
(
SUMIFS(IF($G$4="作業時間（hh:mm）",中間処理!$G:$G,中間処理!$I:$I),中間処理!$E:$E,Q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165,中間処理!$B:$B,"予定",中間処理!$C:$C,"&gt;="&amp;$G$1,中間処理!$C:$C,"&lt;="&amp;$G$2,中間処理!$D:$D,IF($G$3="すべての作業","&lt;&gt;",$G$3)),0)
)
/IF($G$5="10aあたり",Q$8*10,1)),"")</f>
        <v/>
      </c>
      <c r="R165" s="35" t="str">
        <f>IFERROR(IF(R$7="","",
(
SUMIFS(IF($G$4="作業時間（hh:mm）",中間処理!$G:$G,中間処理!$I:$I),中間処理!$E:$E,R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165,中間処理!$B:$B,"予定",中間処理!$C:$C,"&gt;="&amp;$G$1,中間処理!$C:$C,"&lt;="&amp;$G$2,中間処理!$D:$D,IF($G$3="すべての作業","&lt;&gt;",$G$3)),0)
)
/IF($G$5="10aあたり",R$8*10,1)),"")</f>
        <v/>
      </c>
      <c r="S165" s="35" t="str">
        <f>IFERROR(IF(S$7="","",
(
SUMIFS(IF($G$4="作業時間（hh:mm）",中間処理!$G:$G,中間処理!$I:$I),中間処理!$E:$E,S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165,中間処理!$B:$B,"予定",中間処理!$C:$C,"&gt;="&amp;$G$1,中間処理!$C:$C,"&lt;="&amp;$G$2,中間処理!$D:$D,IF($G$3="すべての作業","&lt;&gt;",$G$3)),0)
)
/IF($G$5="10aあたり",S$8*10,1)),"")</f>
        <v/>
      </c>
      <c r="T165" s="35" t="str">
        <f>IFERROR(IF(T$7="","",
(
SUMIFS(IF($G$4="作業時間（hh:mm）",中間処理!$G:$G,中間処理!$I:$I),中間処理!$E:$E,T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165,中間処理!$B:$B,"予定",中間処理!$C:$C,"&gt;="&amp;$G$1,中間処理!$C:$C,"&lt;="&amp;$G$2,中間処理!$D:$D,IF($G$3="すべての作業","&lt;&gt;",$G$3)),0)
)
/IF($G$5="10aあたり",T$8*10,1)),"")</f>
        <v/>
      </c>
      <c r="U165" s="35" t="str">
        <f>IFERROR(IF(U$7="","",
(
SUMIFS(IF($G$4="作業時間（hh:mm）",中間処理!$G:$G,中間処理!$I:$I),中間処理!$E:$E,U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165,中間処理!$B:$B,"予定",中間処理!$C:$C,"&gt;="&amp;$G$1,中間処理!$C:$C,"&lt;="&amp;$G$2,中間処理!$D:$D,IF($G$3="すべての作業","&lt;&gt;",$G$3)),0)
)
/IF($G$5="10aあたり",U$8*10,1)),"")</f>
        <v/>
      </c>
      <c r="V165" s="35" t="str">
        <f>IFERROR(IF(V$7="","",
(
SUMIFS(IF($G$4="作業時間（hh:mm）",中間処理!$G:$G,中間処理!$I:$I),中間処理!$E:$E,V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165,中間処理!$B:$B,"予定",中間処理!$C:$C,"&gt;="&amp;$G$1,中間処理!$C:$C,"&lt;="&amp;$G$2,中間処理!$D:$D,IF($G$3="すべての作業","&lt;&gt;",$G$3)),0)
)
/IF($G$5="10aあたり",V$8*10,1)),"")</f>
        <v/>
      </c>
      <c r="W165" s="35" t="str">
        <f>IFERROR(IF(W$7="","",
(
SUMIFS(IF($G$4="作業時間（hh:mm）",中間処理!$G:$G,中間処理!$I:$I),中間処理!$E:$E,W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165,中間処理!$B:$B,"予定",中間処理!$C:$C,"&gt;="&amp;$G$1,中間処理!$C:$C,"&lt;="&amp;$G$2,中間処理!$D:$D,IF($G$3="すべての作業","&lt;&gt;",$G$3)),0)
)
/IF($G$5="10aあたり",W$8*10,1)),"")</f>
        <v/>
      </c>
      <c r="X165" s="35" t="str">
        <f>IFERROR(IF(X$7="","",
(
SUMIFS(IF($G$4="作業時間（hh:mm）",中間処理!$G:$G,中間処理!$I:$I),中間処理!$E:$E,X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165,中間処理!$B:$B,"予定",中間処理!$C:$C,"&gt;="&amp;$G$1,中間処理!$C:$C,"&lt;="&amp;$G$2,中間処理!$D:$D,IF($G$3="すべての作業","&lt;&gt;",$G$3)),0)
)
/IF($G$5="10aあたり",X$8*10,1)),"")</f>
        <v/>
      </c>
      <c r="Y165" s="35" t="str">
        <f>IFERROR(IF(Y$7="","",
(
SUMIFS(IF($G$4="作業時間（hh:mm）",中間処理!$G:$G,中間処理!$I:$I),中間処理!$E:$E,Y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165,中間処理!$B:$B,"予定",中間処理!$C:$C,"&gt;="&amp;$G$1,中間処理!$C:$C,"&lt;="&amp;$G$2,中間処理!$D:$D,IF($G$3="すべての作業","&lt;&gt;",$G$3)),0)
)
/IF($G$5="10aあたり",Y$8*10,1)),"")</f>
        <v/>
      </c>
      <c r="Z165" s="35" t="str">
        <f>IFERROR(IF(Z$7="","",
(
SUMIFS(IF($G$4="作業時間（hh:mm）",中間処理!$G:$G,中間処理!$I:$I),中間処理!$E:$E,Z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165,中間処理!$B:$B,"予定",中間処理!$C:$C,"&gt;="&amp;$G$1,中間処理!$C:$C,"&lt;="&amp;$G$2,中間処理!$D:$D,IF($G$3="すべての作業","&lt;&gt;",$G$3)),0)
)
/IF($G$5="10aあたり",Z$8*10,1)),"")</f>
        <v/>
      </c>
      <c r="AA165" s="35" t="str">
        <f>IFERROR(IF(AA$7="","",
(
SUMIFS(IF($G$4="作業時間（hh:mm）",中間処理!$G:$G,中間処理!$I:$I),中間処理!$E:$E,AA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165,中間処理!$B:$B,"予定",中間処理!$C:$C,"&gt;="&amp;$G$1,中間処理!$C:$C,"&lt;="&amp;$G$2,中間処理!$D:$D,IF($G$3="すべての作業","&lt;&gt;",$G$3)),0)
)
/IF($G$5="10aあたり",AA$8*10,1)),"")</f>
        <v/>
      </c>
      <c r="AB165" s="35" t="str">
        <f>IFERROR(IF(AB$7="","",
(
SUMIFS(IF($G$4="作業時間（hh:mm）",中間処理!$G:$G,中間処理!$I:$I),中間処理!$E:$E,AB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165,中間処理!$B:$B,"予定",中間処理!$C:$C,"&gt;="&amp;$G$1,中間処理!$C:$C,"&lt;="&amp;$G$2,中間処理!$D:$D,IF($G$3="すべての作業","&lt;&gt;",$G$3)),0)
)
/IF($G$5="10aあたり",AB$8*10,1)),"")</f>
        <v/>
      </c>
      <c r="AC165" s="35" t="str">
        <f>IFERROR(IF(AC$7="","",
(
SUMIFS(IF($G$4="作業時間（hh:mm）",中間処理!$G:$G,中間処理!$I:$I),中間処理!$E:$E,AC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165,中間処理!$B:$B,"予定",中間処理!$C:$C,"&gt;="&amp;$G$1,中間処理!$C:$C,"&lt;="&amp;$G$2,中間処理!$D:$D,IF($G$3="すべての作業","&lt;&gt;",$G$3)),0)
)
/IF($G$5="10aあたり",AC$8*10,1)),"")</f>
        <v/>
      </c>
      <c r="AD165" s="35" t="str">
        <f>IFERROR(IF(AD$7="","",
(
SUMIFS(IF($G$4="作業時間（hh:mm）",中間処理!$G:$G,中間処理!$I:$I),中間処理!$E:$E,AD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165,中間処理!$B:$B,"予定",中間処理!$C:$C,"&gt;="&amp;$G$1,中間処理!$C:$C,"&lt;="&amp;$G$2,中間処理!$D:$D,IF($G$3="すべての作業","&lt;&gt;",$G$3)),0)
)
/IF($G$5="10aあたり",AD$8*10,1)),"")</f>
        <v/>
      </c>
      <c r="AE165" s="35" t="str">
        <f>IFERROR(IF(AE$7="","",
(
SUMIFS(IF($G$4="作業時間（hh:mm）",中間処理!$G:$G,中間処理!$I:$I),中間処理!$E:$E,AE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165,中間処理!$B:$B,"予定",中間処理!$C:$C,"&gt;="&amp;$G$1,中間処理!$C:$C,"&lt;="&amp;$G$2,中間処理!$D:$D,IF($G$3="すべての作業","&lt;&gt;",$G$3)),0)
)
/IF($G$5="10aあたり",AE$8*10,1)),"")</f>
        <v/>
      </c>
      <c r="AF165" s="35" t="str">
        <f>IFERROR(IF(AF$7="","",
(
SUMIFS(IF($G$4="作業時間（hh:mm）",中間処理!$G:$G,中間処理!$I:$I),中間処理!$E:$E,AF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165,中間処理!$B:$B,"予定",中間処理!$C:$C,"&gt;="&amp;$G$1,中間処理!$C:$C,"&lt;="&amp;$G$2,中間処理!$D:$D,IF($G$3="すべての作業","&lt;&gt;",$G$3)),0)
)
/IF($G$5="10aあたり",AF$8*10,1)),"")</f>
        <v/>
      </c>
      <c r="AG165" s="35" t="str">
        <f>IFERROR(IF(AG$7="","",
(
SUMIFS(IF($G$4="作業時間（hh:mm）",中間処理!$G:$G,中間処理!$I:$I),中間処理!$E:$E,AG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165,中間処理!$B:$B,"予定",中間処理!$C:$C,"&gt;="&amp;$G$1,中間処理!$C:$C,"&lt;="&amp;$G$2,中間処理!$D:$D,IF($G$3="すべての作業","&lt;&gt;",$G$3)),0)
)
/IF($G$5="10aあたり",AG$8*10,1)),"")</f>
        <v/>
      </c>
      <c r="AH165" s="35" t="str">
        <f>IFERROR(IF(AH$7="","",
(
SUMIFS(IF($G$4="作業時間（hh:mm）",中間処理!$G:$G,中間処理!$I:$I),中間処理!$E:$E,AH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165,中間処理!$B:$B,"予定",中間処理!$C:$C,"&gt;="&amp;$G$1,中間処理!$C:$C,"&lt;="&amp;$G$2,中間処理!$D:$D,IF($G$3="すべての作業","&lt;&gt;",$G$3)),0)
)
/IF($G$5="10aあたり",AH$8*10,1)),"")</f>
        <v/>
      </c>
      <c r="AI165" s="35" t="str">
        <f>IFERROR(IF(AI$7="","",
(
SUMIFS(IF($G$4="作業時間（hh:mm）",中間処理!$G:$G,中間処理!$I:$I),中間処理!$E:$E,AI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165,中間処理!$B:$B,"予定",中間処理!$C:$C,"&gt;="&amp;$G$1,中間処理!$C:$C,"&lt;="&amp;$G$2,中間処理!$D:$D,IF($G$3="すべての作業","&lt;&gt;",$G$3)),0)
)
/IF($G$5="10aあたり",AI$8*10,1)),"")</f>
        <v/>
      </c>
      <c r="AJ165" s="35" t="str">
        <f>IFERROR(IF(AJ$7="","",
(
SUMIFS(IF($G$4="作業時間（hh:mm）",中間処理!$G:$G,中間処理!$I:$I),中間処理!$E:$E,AJ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165,中間処理!$B:$B,"予定",中間処理!$C:$C,"&gt;="&amp;$G$1,中間処理!$C:$C,"&lt;="&amp;$G$2,中間処理!$D:$D,IF($G$3="すべての作業","&lt;&gt;",$G$3)),0)
)
/IF($G$5="10aあたり",AJ$8*10,1)),"")</f>
        <v/>
      </c>
      <c r="AK165" s="35" t="str">
        <f>IFERROR(IF(AK$7="","",
(
SUMIFS(IF($G$4="作業時間（hh:mm）",中間処理!$G:$G,中間処理!$I:$I),中間処理!$E:$E,AK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165,中間処理!$B:$B,"予定",中間処理!$C:$C,"&gt;="&amp;$G$1,中間処理!$C:$C,"&lt;="&amp;$G$2,中間処理!$D:$D,IF($G$3="すべての作業","&lt;&gt;",$G$3)),0)
)
/IF($G$5="10aあたり",AK$8*10,1)),"")</f>
        <v/>
      </c>
      <c r="AL165" s="35" t="str">
        <f>IFERROR(IF(AL$7="","",
(
SUMIFS(IF($G$4="作業時間（hh:mm）",中間処理!$G:$G,中間処理!$I:$I),中間処理!$E:$E,AL$7,中間処理!$F:$F,$F165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165,中間処理!$B:$B,"予定",中間処理!$C:$C,"&gt;="&amp;$G$1,中間処理!$C:$C,"&lt;="&amp;$G$2,中間処理!$D:$D,IF($G$3="すべての作業","&lt;&gt;",$G$3)),0)
)
/IF($G$5="10aあたり",AL$8*10,1)),"")</f>
        <v/>
      </c>
    </row>
    <row r="166" spans="7:38">
      <c r="G166" s="13"/>
      <c r="H166" s="22" t="str">
        <f>IF(G166="","",
IF(G$4="作業時間（hh:mm）",SUM(I166:AL166),
IF(
COUNTIFS(単価情報!C:C,F166,単価情報!B:B,"作業者",単価情報!K:K,"&gt;="&amp;G$1,単価情報!J:J,"&lt;="&amp;G$2)
+COUNTIFS(単価情報!C:C,F166,単価情報!B:B,"作業者",単価情報!K:K,"",単価情報!J:J,"&lt;="&amp;G$2)=0,
"単価設定なし",SUM(I166:AL166))))</f>
        <v/>
      </c>
      <c r="I166" s="34" t="str">
        <f>IFERROR(IF(I$7="","",
(
SUMIFS(IF($G$4="作業時間（hh:mm）",中間処理!$G:$G,中間処理!$I:$I),中間処理!$E:$E,I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166,中間処理!$B:$B,"予定",中間処理!$C:$C,"&gt;="&amp;$G$1,中間処理!$C:$C,"&lt;="&amp;$G$2,中間処理!$D:$D,IF($G$3="すべての作業","&lt;&gt;",$G$3)),0)
)
/IF($G$5="10aあたり",I$8*10,1)),"")</f>
        <v/>
      </c>
      <c r="J166" s="35" t="str">
        <f>IFERROR(IF(J$7="","",
(
SUMIFS(IF($G$4="作業時間（hh:mm）",中間処理!$G:$G,中間処理!$I:$I),中間処理!$E:$E,J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166,中間処理!$B:$B,"予定",中間処理!$C:$C,"&gt;="&amp;$G$1,中間処理!$C:$C,"&lt;="&amp;$G$2,中間処理!$D:$D,IF($G$3="すべての作業","&lt;&gt;",$G$3)),0)
)
/IF($G$5="10aあたり",J$8*10,1)),"")</f>
        <v/>
      </c>
      <c r="K166" s="35" t="str">
        <f>IFERROR(IF(K$7="","",
(
SUMIFS(IF($G$4="作業時間（hh:mm）",中間処理!$G:$G,中間処理!$I:$I),中間処理!$E:$E,K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166,中間処理!$B:$B,"予定",中間処理!$C:$C,"&gt;="&amp;$G$1,中間処理!$C:$C,"&lt;="&amp;$G$2,中間処理!$D:$D,IF($G$3="すべての作業","&lt;&gt;",$G$3)),0)
)
/IF($G$5="10aあたり",K$8*10,1)),"")</f>
        <v/>
      </c>
      <c r="L166" s="35" t="str">
        <f>IFERROR(IF(L$7="","",
(
SUMIFS(IF($G$4="作業時間（hh:mm）",中間処理!$G:$G,中間処理!$I:$I),中間処理!$E:$E,L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166,中間処理!$B:$B,"予定",中間処理!$C:$C,"&gt;="&amp;$G$1,中間処理!$C:$C,"&lt;="&amp;$G$2,中間処理!$D:$D,IF($G$3="すべての作業","&lt;&gt;",$G$3)),0)
)
/IF($G$5="10aあたり",L$8*10,1)),"")</f>
        <v/>
      </c>
      <c r="M166" s="35" t="str">
        <f>IFERROR(IF(M$7="","",
(
SUMIFS(IF($G$4="作業時間（hh:mm）",中間処理!$G:$G,中間処理!$I:$I),中間処理!$E:$E,M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166,中間処理!$B:$B,"予定",中間処理!$C:$C,"&gt;="&amp;$G$1,中間処理!$C:$C,"&lt;="&amp;$G$2,中間処理!$D:$D,IF($G$3="すべての作業","&lt;&gt;",$G$3)),0)
)
/IF($G$5="10aあたり",M$8*10,1)),"")</f>
        <v/>
      </c>
      <c r="N166" s="35" t="str">
        <f>IFERROR(IF(N$7="","",
(
SUMIFS(IF($G$4="作業時間（hh:mm）",中間処理!$G:$G,中間処理!$I:$I),中間処理!$E:$E,N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166,中間処理!$B:$B,"予定",中間処理!$C:$C,"&gt;="&amp;$G$1,中間処理!$C:$C,"&lt;="&amp;$G$2,中間処理!$D:$D,IF($G$3="すべての作業","&lt;&gt;",$G$3)),0)
)
/IF($G$5="10aあたり",N$8*10,1)),"")</f>
        <v/>
      </c>
      <c r="O166" s="35" t="str">
        <f>IFERROR(IF(O$7="","",
(
SUMIFS(IF($G$4="作業時間（hh:mm）",中間処理!$G:$G,中間処理!$I:$I),中間処理!$E:$E,O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166,中間処理!$B:$B,"予定",中間処理!$C:$C,"&gt;="&amp;$G$1,中間処理!$C:$C,"&lt;="&amp;$G$2,中間処理!$D:$D,IF($G$3="すべての作業","&lt;&gt;",$G$3)),0)
)
/IF($G$5="10aあたり",O$8*10,1)),"")</f>
        <v/>
      </c>
      <c r="P166" s="35" t="str">
        <f>IFERROR(IF(P$7="","",
(
SUMIFS(IF($G$4="作業時間（hh:mm）",中間処理!$G:$G,中間処理!$I:$I),中間処理!$E:$E,P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166,中間処理!$B:$B,"予定",中間処理!$C:$C,"&gt;="&amp;$G$1,中間処理!$C:$C,"&lt;="&amp;$G$2,中間処理!$D:$D,IF($G$3="すべての作業","&lt;&gt;",$G$3)),0)
)
/IF($G$5="10aあたり",P$8*10,1)),"")</f>
        <v/>
      </c>
      <c r="Q166" s="35" t="str">
        <f>IFERROR(IF(Q$7="","",
(
SUMIFS(IF($G$4="作業時間（hh:mm）",中間処理!$G:$G,中間処理!$I:$I),中間処理!$E:$E,Q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166,中間処理!$B:$B,"予定",中間処理!$C:$C,"&gt;="&amp;$G$1,中間処理!$C:$C,"&lt;="&amp;$G$2,中間処理!$D:$D,IF($G$3="すべての作業","&lt;&gt;",$G$3)),0)
)
/IF($G$5="10aあたり",Q$8*10,1)),"")</f>
        <v/>
      </c>
      <c r="R166" s="35" t="str">
        <f>IFERROR(IF(R$7="","",
(
SUMIFS(IF($G$4="作業時間（hh:mm）",中間処理!$G:$G,中間処理!$I:$I),中間処理!$E:$E,R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166,中間処理!$B:$B,"予定",中間処理!$C:$C,"&gt;="&amp;$G$1,中間処理!$C:$C,"&lt;="&amp;$G$2,中間処理!$D:$D,IF($G$3="すべての作業","&lt;&gt;",$G$3)),0)
)
/IF($G$5="10aあたり",R$8*10,1)),"")</f>
        <v/>
      </c>
      <c r="S166" s="35" t="str">
        <f>IFERROR(IF(S$7="","",
(
SUMIFS(IF($G$4="作業時間（hh:mm）",中間処理!$G:$G,中間処理!$I:$I),中間処理!$E:$E,S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166,中間処理!$B:$B,"予定",中間処理!$C:$C,"&gt;="&amp;$G$1,中間処理!$C:$C,"&lt;="&amp;$G$2,中間処理!$D:$D,IF($G$3="すべての作業","&lt;&gt;",$G$3)),0)
)
/IF($G$5="10aあたり",S$8*10,1)),"")</f>
        <v/>
      </c>
      <c r="T166" s="35" t="str">
        <f>IFERROR(IF(T$7="","",
(
SUMIFS(IF($G$4="作業時間（hh:mm）",中間処理!$G:$G,中間処理!$I:$I),中間処理!$E:$E,T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166,中間処理!$B:$B,"予定",中間処理!$C:$C,"&gt;="&amp;$G$1,中間処理!$C:$C,"&lt;="&amp;$G$2,中間処理!$D:$D,IF($G$3="すべての作業","&lt;&gt;",$G$3)),0)
)
/IF($G$5="10aあたり",T$8*10,1)),"")</f>
        <v/>
      </c>
      <c r="U166" s="35" t="str">
        <f>IFERROR(IF(U$7="","",
(
SUMIFS(IF($G$4="作業時間（hh:mm）",中間処理!$G:$G,中間処理!$I:$I),中間処理!$E:$E,U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166,中間処理!$B:$B,"予定",中間処理!$C:$C,"&gt;="&amp;$G$1,中間処理!$C:$C,"&lt;="&amp;$G$2,中間処理!$D:$D,IF($G$3="すべての作業","&lt;&gt;",$G$3)),0)
)
/IF($G$5="10aあたり",U$8*10,1)),"")</f>
        <v/>
      </c>
      <c r="V166" s="35" t="str">
        <f>IFERROR(IF(V$7="","",
(
SUMIFS(IF($G$4="作業時間（hh:mm）",中間処理!$G:$G,中間処理!$I:$I),中間処理!$E:$E,V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166,中間処理!$B:$B,"予定",中間処理!$C:$C,"&gt;="&amp;$G$1,中間処理!$C:$C,"&lt;="&amp;$G$2,中間処理!$D:$D,IF($G$3="すべての作業","&lt;&gt;",$G$3)),0)
)
/IF($G$5="10aあたり",V$8*10,1)),"")</f>
        <v/>
      </c>
      <c r="W166" s="35" t="str">
        <f>IFERROR(IF(W$7="","",
(
SUMIFS(IF($G$4="作業時間（hh:mm）",中間処理!$G:$G,中間処理!$I:$I),中間処理!$E:$E,W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166,中間処理!$B:$B,"予定",中間処理!$C:$C,"&gt;="&amp;$G$1,中間処理!$C:$C,"&lt;="&amp;$G$2,中間処理!$D:$D,IF($G$3="すべての作業","&lt;&gt;",$G$3)),0)
)
/IF($G$5="10aあたり",W$8*10,1)),"")</f>
        <v/>
      </c>
      <c r="X166" s="35" t="str">
        <f>IFERROR(IF(X$7="","",
(
SUMIFS(IF($G$4="作業時間（hh:mm）",中間処理!$G:$G,中間処理!$I:$I),中間処理!$E:$E,X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166,中間処理!$B:$B,"予定",中間処理!$C:$C,"&gt;="&amp;$G$1,中間処理!$C:$C,"&lt;="&amp;$G$2,中間処理!$D:$D,IF($G$3="すべての作業","&lt;&gt;",$G$3)),0)
)
/IF($G$5="10aあたり",X$8*10,1)),"")</f>
        <v/>
      </c>
      <c r="Y166" s="35" t="str">
        <f>IFERROR(IF(Y$7="","",
(
SUMIFS(IF($G$4="作業時間（hh:mm）",中間処理!$G:$G,中間処理!$I:$I),中間処理!$E:$E,Y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166,中間処理!$B:$B,"予定",中間処理!$C:$C,"&gt;="&amp;$G$1,中間処理!$C:$C,"&lt;="&amp;$G$2,中間処理!$D:$D,IF($G$3="すべての作業","&lt;&gt;",$G$3)),0)
)
/IF($G$5="10aあたり",Y$8*10,1)),"")</f>
        <v/>
      </c>
      <c r="Z166" s="35" t="str">
        <f>IFERROR(IF(Z$7="","",
(
SUMIFS(IF($G$4="作業時間（hh:mm）",中間処理!$G:$G,中間処理!$I:$I),中間処理!$E:$E,Z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166,中間処理!$B:$B,"予定",中間処理!$C:$C,"&gt;="&amp;$G$1,中間処理!$C:$C,"&lt;="&amp;$G$2,中間処理!$D:$D,IF($G$3="すべての作業","&lt;&gt;",$G$3)),0)
)
/IF($G$5="10aあたり",Z$8*10,1)),"")</f>
        <v/>
      </c>
      <c r="AA166" s="35" t="str">
        <f>IFERROR(IF(AA$7="","",
(
SUMIFS(IF($G$4="作業時間（hh:mm）",中間処理!$G:$G,中間処理!$I:$I),中間処理!$E:$E,AA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166,中間処理!$B:$B,"予定",中間処理!$C:$C,"&gt;="&amp;$G$1,中間処理!$C:$C,"&lt;="&amp;$G$2,中間処理!$D:$D,IF($G$3="すべての作業","&lt;&gt;",$G$3)),0)
)
/IF($G$5="10aあたり",AA$8*10,1)),"")</f>
        <v/>
      </c>
      <c r="AB166" s="35" t="str">
        <f>IFERROR(IF(AB$7="","",
(
SUMIFS(IF($G$4="作業時間（hh:mm）",中間処理!$G:$G,中間処理!$I:$I),中間処理!$E:$E,AB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166,中間処理!$B:$B,"予定",中間処理!$C:$C,"&gt;="&amp;$G$1,中間処理!$C:$C,"&lt;="&amp;$G$2,中間処理!$D:$D,IF($G$3="すべての作業","&lt;&gt;",$G$3)),0)
)
/IF($G$5="10aあたり",AB$8*10,1)),"")</f>
        <v/>
      </c>
      <c r="AC166" s="35" t="str">
        <f>IFERROR(IF(AC$7="","",
(
SUMIFS(IF($G$4="作業時間（hh:mm）",中間処理!$G:$G,中間処理!$I:$I),中間処理!$E:$E,AC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166,中間処理!$B:$B,"予定",中間処理!$C:$C,"&gt;="&amp;$G$1,中間処理!$C:$C,"&lt;="&amp;$G$2,中間処理!$D:$D,IF($G$3="すべての作業","&lt;&gt;",$G$3)),0)
)
/IF($G$5="10aあたり",AC$8*10,1)),"")</f>
        <v/>
      </c>
      <c r="AD166" s="35" t="str">
        <f>IFERROR(IF(AD$7="","",
(
SUMIFS(IF($G$4="作業時間（hh:mm）",中間処理!$G:$G,中間処理!$I:$I),中間処理!$E:$E,AD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166,中間処理!$B:$B,"予定",中間処理!$C:$C,"&gt;="&amp;$G$1,中間処理!$C:$C,"&lt;="&amp;$G$2,中間処理!$D:$D,IF($G$3="すべての作業","&lt;&gt;",$G$3)),0)
)
/IF($G$5="10aあたり",AD$8*10,1)),"")</f>
        <v/>
      </c>
      <c r="AE166" s="35" t="str">
        <f>IFERROR(IF(AE$7="","",
(
SUMIFS(IF($G$4="作業時間（hh:mm）",中間処理!$G:$G,中間処理!$I:$I),中間処理!$E:$E,AE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166,中間処理!$B:$B,"予定",中間処理!$C:$C,"&gt;="&amp;$G$1,中間処理!$C:$C,"&lt;="&amp;$G$2,中間処理!$D:$D,IF($G$3="すべての作業","&lt;&gt;",$G$3)),0)
)
/IF($G$5="10aあたり",AE$8*10,1)),"")</f>
        <v/>
      </c>
      <c r="AF166" s="35" t="str">
        <f>IFERROR(IF(AF$7="","",
(
SUMIFS(IF($G$4="作業時間（hh:mm）",中間処理!$G:$G,中間処理!$I:$I),中間処理!$E:$E,AF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166,中間処理!$B:$B,"予定",中間処理!$C:$C,"&gt;="&amp;$G$1,中間処理!$C:$C,"&lt;="&amp;$G$2,中間処理!$D:$D,IF($G$3="すべての作業","&lt;&gt;",$G$3)),0)
)
/IF($G$5="10aあたり",AF$8*10,1)),"")</f>
        <v/>
      </c>
      <c r="AG166" s="35" t="str">
        <f>IFERROR(IF(AG$7="","",
(
SUMIFS(IF($G$4="作業時間（hh:mm）",中間処理!$G:$G,中間処理!$I:$I),中間処理!$E:$E,AG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166,中間処理!$B:$B,"予定",中間処理!$C:$C,"&gt;="&amp;$G$1,中間処理!$C:$C,"&lt;="&amp;$G$2,中間処理!$D:$D,IF($G$3="すべての作業","&lt;&gt;",$G$3)),0)
)
/IF($G$5="10aあたり",AG$8*10,1)),"")</f>
        <v/>
      </c>
      <c r="AH166" s="35" t="str">
        <f>IFERROR(IF(AH$7="","",
(
SUMIFS(IF($G$4="作業時間（hh:mm）",中間処理!$G:$G,中間処理!$I:$I),中間処理!$E:$E,AH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166,中間処理!$B:$B,"予定",中間処理!$C:$C,"&gt;="&amp;$G$1,中間処理!$C:$C,"&lt;="&amp;$G$2,中間処理!$D:$D,IF($G$3="すべての作業","&lt;&gt;",$G$3)),0)
)
/IF($G$5="10aあたり",AH$8*10,1)),"")</f>
        <v/>
      </c>
      <c r="AI166" s="35" t="str">
        <f>IFERROR(IF(AI$7="","",
(
SUMIFS(IF($G$4="作業時間（hh:mm）",中間処理!$G:$G,中間処理!$I:$I),中間処理!$E:$E,AI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166,中間処理!$B:$B,"予定",中間処理!$C:$C,"&gt;="&amp;$G$1,中間処理!$C:$C,"&lt;="&amp;$G$2,中間処理!$D:$D,IF($G$3="すべての作業","&lt;&gt;",$G$3)),0)
)
/IF($G$5="10aあたり",AI$8*10,1)),"")</f>
        <v/>
      </c>
      <c r="AJ166" s="35" t="str">
        <f>IFERROR(IF(AJ$7="","",
(
SUMIFS(IF($G$4="作業時間（hh:mm）",中間処理!$G:$G,中間処理!$I:$I),中間処理!$E:$E,AJ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166,中間処理!$B:$B,"予定",中間処理!$C:$C,"&gt;="&amp;$G$1,中間処理!$C:$C,"&lt;="&amp;$G$2,中間処理!$D:$D,IF($G$3="すべての作業","&lt;&gt;",$G$3)),0)
)
/IF($G$5="10aあたり",AJ$8*10,1)),"")</f>
        <v/>
      </c>
      <c r="AK166" s="35" t="str">
        <f>IFERROR(IF(AK$7="","",
(
SUMIFS(IF($G$4="作業時間（hh:mm）",中間処理!$G:$G,中間処理!$I:$I),中間処理!$E:$E,AK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166,中間処理!$B:$B,"予定",中間処理!$C:$C,"&gt;="&amp;$G$1,中間処理!$C:$C,"&lt;="&amp;$G$2,中間処理!$D:$D,IF($G$3="すべての作業","&lt;&gt;",$G$3)),0)
)
/IF($G$5="10aあたり",AK$8*10,1)),"")</f>
        <v/>
      </c>
      <c r="AL166" s="35" t="str">
        <f>IFERROR(IF(AL$7="","",
(
SUMIFS(IF($G$4="作業時間（hh:mm）",中間処理!$G:$G,中間処理!$I:$I),中間処理!$E:$E,AL$7,中間処理!$F:$F,$F166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166,中間処理!$B:$B,"予定",中間処理!$C:$C,"&gt;="&amp;$G$1,中間処理!$C:$C,"&lt;="&amp;$G$2,中間処理!$D:$D,IF($G$3="すべての作業","&lt;&gt;",$G$3)),0)
)
/IF($G$5="10aあたり",AL$8*10,1)),"")</f>
        <v/>
      </c>
    </row>
    <row r="167" spans="7:38">
      <c r="G167" s="13"/>
      <c r="H167" s="22" t="str">
        <f>IF(G167="","",
IF(G$4="作業時間（hh:mm）",SUM(I167:AL167),
IF(
COUNTIFS(単価情報!C:C,F167,単価情報!B:B,"作業者",単価情報!K:K,"&gt;="&amp;G$1,単価情報!J:J,"&lt;="&amp;G$2)
+COUNTIFS(単価情報!C:C,F167,単価情報!B:B,"作業者",単価情報!K:K,"",単価情報!J:J,"&lt;="&amp;G$2)=0,
"単価設定なし",SUM(I167:AL167))))</f>
        <v/>
      </c>
      <c r="I167" s="34" t="str">
        <f>IFERROR(IF(I$7="","",
(
SUMIFS(IF($G$4="作業時間（hh:mm）",中間処理!$G:$G,中間処理!$I:$I),中間処理!$E:$E,I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167,中間処理!$B:$B,"予定",中間処理!$C:$C,"&gt;="&amp;$G$1,中間処理!$C:$C,"&lt;="&amp;$G$2,中間処理!$D:$D,IF($G$3="すべての作業","&lt;&gt;",$G$3)),0)
)
/IF($G$5="10aあたり",I$8*10,1)),"")</f>
        <v/>
      </c>
      <c r="J167" s="35" t="str">
        <f>IFERROR(IF(J$7="","",
(
SUMIFS(IF($G$4="作業時間（hh:mm）",中間処理!$G:$G,中間処理!$I:$I),中間処理!$E:$E,J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167,中間処理!$B:$B,"予定",中間処理!$C:$C,"&gt;="&amp;$G$1,中間処理!$C:$C,"&lt;="&amp;$G$2,中間処理!$D:$D,IF($G$3="すべての作業","&lt;&gt;",$G$3)),0)
)
/IF($G$5="10aあたり",J$8*10,1)),"")</f>
        <v/>
      </c>
      <c r="K167" s="35" t="str">
        <f>IFERROR(IF(K$7="","",
(
SUMIFS(IF($G$4="作業時間（hh:mm）",中間処理!$G:$G,中間処理!$I:$I),中間処理!$E:$E,K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167,中間処理!$B:$B,"予定",中間処理!$C:$C,"&gt;="&amp;$G$1,中間処理!$C:$C,"&lt;="&amp;$G$2,中間処理!$D:$D,IF($G$3="すべての作業","&lt;&gt;",$G$3)),0)
)
/IF($G$5="10aあたり",K$8*10,1)),"")</f>
        <v/>
      </c>
      <c r="L167" s="35" t="str">
        <f>IFERROR(IF(L$7="","",
(
SUMIFS(IF($G$4="作業時間（hh:mm）",中間処理!$G:$G,中間処理!$I:$I),中間処理!$E:$E,L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167,中間処理!$B:$B,"予定",中間処理!$C:$C,"&gt;="&amp;$G$1,中間処理!$C:$C,"&lt;="&amp;$G$2,中間処理!$D:$D,IF($G$3="すべての作業","&lt;&gt;",$G$3)),0)
)
/IF($G$5="10aあたり",L$8*10,1)),"")</f>
        <v/>
      </c>
      <c r="M167" s="35" t="str">
        <f>IFERROR(IF(M$7="","",
(
SUMIFS(IF($G$4="作業時間（hh:mm）",中間処理!$G:$G,中間処理!$I:$I),中間処理!$E:$E,M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167,中間処理!$B:$B,"予定",中間処理!$C:$C,"&gt;="&amp;$G$1,中間処理!$C:$C,"&lt;="&amp;$G$2,中間処理!$D:$D,IF($G$3="すべての作業","&lt;&gt;",$G$3)),0)
)
/IF($G$5="10aあたり",M$8*10,1)),"")</f>
        <v/>
      </c>
      <c r="N167" s="35" t="str">
        <f>IFERROR(IF(N$7="","",
(
SUMIFS(IF($G$4="作業時間（hh:mm）",中間処理!$G:$G,中間処理!$I:$I),中間処理!$E:$E,N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167,中間処理!$B:$B,"予定",中間処理!$C:$C,"&gt;="&amp;$G$1,中間処理!$C:$C,"&lt;="&amp;$G$2,中間処理!$D:$D,IF($G$3="すべての作業","&lt;&gt;",$G$3)),0)
)
/IF($G$5="10aあたり",N$8*10,1)),"")</f>
        <v/>
      </c>
      <c r="O167" s="35" t="str">
        <f>IFERROR(IF(O$7="","",
(
SUMIFS(IF($G$4="作業時間（hh:mm）",中間処理!$G:$G,中間処理!$I:$I),中間処理!$E:$E,O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167,中間処理!$B:$B,"予定",中間処理!$C:$C,"&gt;="&amp;$G$1,中間処理!$C:$C,"&lt;="&amp;$G$2,中間処理!$D:$D,IF($G$3="すべての作業","&lt;&gt;",$G$3)),0)
)
/IF($G$5="10aあたり",O$8*10,1)),"")</f>
        <v/>
      </c>
      <c r="P167" s="35" t="str">
        <f>IFERROR(IF(P$7="","",
(
SUMIFS(IF($G$4="作業時間（hh:mm）",中間処理!$G:$G,中間処理!$I:$I),中間処理!$E:$E,P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167,中間処理!$B:$B,"予定",中間処理!$C:$C,"&gt;="&amp;$G$1,中間処理!$C:$C,"&lt;="&amp;$G$2,中間処理!$D:$D,IF($G$3="すべての作業","&lt;&gt;",$G$3)),0)
)
/IF($G$5="10aあたり",P$8*10,1)),"")</f>
        <v/>
      </c>
      <c r="Q167" s="35" t="str">
        <f>IFERROR(IF(Q$7="","",
(
SUMIFS(IF($G$4="作業時間（hh:mm）",中間処理!$G:$G,中間処理!$I:$I),中間処理!$E:$E,Q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167,中間処理!$B:$B,"予定",中間処理!$C:$C,"&gt;="&amp;$G$1,中間処理!$C:$C,"&lt;="&amp;$G$2,中間処理!$D:$D,IF($G$3="すべての作業","&lt;&gt;",$G$3)),0)
)
/IF($G$5="10aあたり",Q$8*10,1)),"")</f>
        <v/>
      </c>
      <c r="R167" s="35" t="str">
        <f>IFERROR(IF(R$7="","",
(
SUMIFS(IF($G$4="作業時間（hh:mm）",中間処理!$G:$G,中間処理!$I:$I),中間処理!$E:$E,R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167,中間処理!$B:$B,"予定",中間処理!$C:$C,"&gt;="&amp;$G$1,中間処理!$C:$C,"&lt;="&amp;$G$2,中間処理!$D:$D,IF($G$3="すべての作業","&lt;&gt;",$G$3)),0)
)
/IF($G$5="10aあたり",R$8*10,1)),"")</f>
        <v/>
      </c>
      <c r="S167" s="35" t="str">
        <f>IFERROR(IF(S$7="","",
(
SUMIFS(IF($G$4="作業時間（hh:mm）",中間処理!$G:$G,中間処理!$I:$I),中間処理!$E:$E,S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167,中間処理!$B:$B,"予定",中間処理!$C:$C,"&gt;="&amp;$G$1,中間処理!$C:$C,"&lt;="&amp;$G$2,中間処理!$D:$D,IF($G$3="すべての作業","&lt;&gt;",$G$3)),0)
)
/IF($G$5="10aあたり",S$8*10,1)),"")</f>
        <v/>
      </c>
      <c r="T167" s="35" t="str">
        <f>IFERROR(IF(T$7="","",
(
SUMIFS(IF($G$4="作業時間（hh:mm）",中間処理!$G:$G,中間処理!$I:$I),中間処理!$E:$E,T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167,中間処理!$B:$B,"予定",中間処理!$C:$C,"&gt;="&amp;$G$1,中間処理!$C:$C,"&lt;="&amp;$G$2,中間処理!$D:$D,IF($G$3="すべての作業","&lt;&gt;",$G$3)),0)
)
/IF($G$5="10aあたり",T$8*10,1)),"")</f>
        <v/>
      </c>
      <c r="U167" s="35" t="str">
        <f>IFERROR(IF(U$7="","",
(
SUMIFS(IF($G$4="作業時間（hh:mm）",中間処理!$G:$G,中間処理!$I:$I),中間処理!$E:$E,U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167,中間処理!$B:$B,"予定",中間処理!$C:$C,"&gt;="&amp;$G$1,中間処理!$C:$C,"&lt;="&amp;$G$2,中間処理!$D:$D,IF($G$3="すべての作業","&lt;&gt;",$G$3)),0)
)
/IF($G$5="10aあたり",U$8*10,1)),"")</f>
        <v/>
      </c>
      <c r="V167" s="35" t="str">
        <f>IFERROR(IF(V$7="","",
(
SUMIFS(IF($G$4="作業時間（hh:mm）",中間処理!$G:$G,中間処理!$I:$I),中間処理!$E:$E,V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167,中間処理!$B:$B,"予定",中間処理!$C:$C,"&gt;="&amp;$G$1,中間処理!$C:$C,"&lt;="&amp;$G$2,中間処理!$D:$D,IF($G$3="すべての作業","&lt;&gt;",$G$3)),0)
)
/IF($G$5="10aあたり",V$8*10,1)),"")</f>
        <v/>
      </c>
      <c r="W167" s="35" t="str">
        <f>IFERROR(IF(W$7="","",
(
SUMIFS(IF($G$4="作業時間（hh:mm）",中間処理!$G:$G,中間処理!$I:$I),中間処理!$E:$E,W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167,中間処理!$B:$B,"予定",中間処理!$C:$C,"&gt;="&amp;$G$1,中間処理!$C:$C,"&lt;="&amp;$G$2,中間処理!$D:$D,IF($G$3="すべての作業","&lt;&gt;",$G$3)),0)
)
/IF($G$5="10aあたり",W$8*10,1)),"")</f>
        <v/>
      </c>
      <c r="X167" s="35" t="str">
        <f>IFERROR(IF(X$7="","",
(
SUMIFS(IF($G$4="作業時間（hh:mm）",中間処理!$G:$G,中間処理!$I:$I),中間処理!$E:$E,X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167,中間処理!$B:$B,"予定",中間処理!$C:$C,"&gt;="&amp;$G$1,中間処理!$C:$C,"&lt;="&amp;$G$2,中間処理!$D:$D,IF($G$3="すべての作業","&lt;&gt;",$G$3)),0)
)
/IF($G$5="10aあたり",X$8*10,1)),"")</f>
        <v/>
      </c>
      <c r="Y167" s="35" t="str">
        <f>IFERROR(IF(Y$7="","",
(
SUMIFS(IF($G$4="作業時間（hh:mm）",中間処理!$G:$G,中間処理!$I:$I),中間処理!$E:$E,Y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167,中間処理!$B:$B,"予定",中間処理!$C:$C,"&gt;="&amp;$G$1,中間処理!$C:$C,"&lt;="&amp;$G$2,中間処理!$D:$D,IF($G$3="すべての作業","&lt;&gt;",$G$3)),0)
)
/IF($G$5="10aあたり",Y$8*10,1)),"")</f>
        <v/>
      </c>
      <c r="Z167" s="35" t="str">
        <f>IFERROR(IF(Z$7="","",
(
SUMIFS(IF($G$4="作業時間（hh:mm）",中間処理!$G:$G,中間処理!$I:$I),中間処理!$E:$E,Z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167,中間処理!$B:$B,"予定",中間処理!$C:$C,"&gt;="&amp;$G$1,中間処理!$C:$C,"&lt;="&amp;$G$2,中間処理!$D:$D,IF($G$3="すべての作業","&lt;&gt;",$G$3)),0)
)
/IF($G$5="10aあたり",Z$8*10,1)),"")</f>
        <v/>
      </c>
      <c r="AA167" s="35" t="str">
        <f>IFERROR(IF(AA$7="","",
(
SUMIFS(IF($G$4="作業時間（hh:mm）",中間処理!$G:$G,中間処理!$I:$I),中間処理!$E:$E,AA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167,中間処理!$B:$B,"予定",中間処理!$C:$C,"&gt;="&amp;$G$1,中間処理!$C:$C,"&lt;="&amp;$G$2,中間処理!$D:$D,IF($G$3="すべての作業","&lt;&gt;",$G$3)),0)
)
/IF($G$5="10aあたり",AA$8*10,1)),"")</f>
        <v/>
      </c>
      <c r="AB167" s="35" t="str">
        <f>IFERROR(IF(AB$7="","",
(
SUMIFS(IF($G$4="作業時間（hh:mm）",中間処理!$G:$G,中間処理!$I:$I),中間処理!$E:$E,AB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167,中間処理!$B:$B,"予定",中間処理!$C:$C,"&gt;="&amp;$G$1,中間処理!$C:$C,"&lt;="&amp;$G$2,中間処理!$D:$D,IF($G$3="すべての作業","&lt;&gt;",$G$3)),0)
)
/IF($G$5="10aあたり",AB$8*10,1)),"")</f>
        <v/>
      </c>
      <c r="AC167" s="35" t="str">
        <f>IFERROR(IF(AC$7="","",
(
SUMIFS(IF($G$4="作業時間（hh:mm）",中間処理!$G:$G,中間処理!$I:$I),中間処理!$E:$E,AC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167,中間処理!$B:$B,"予定",中間処理!$C:$C,"&gt;="&amp;$G$1,中間処理!$C:$C,"&lt;="&amp;$G$2,中間処理!$D:$D,IF($G$3="すべての作業","&lt;&gt;",$G$3)),0)
)
/IF($G$5="10aあたり",AC$8*10,1)),"")</f>
        <v/>
      </c>
      <c r="AD167" s="35" t="str">
        <f>IFERROR(IF(AD$7="","",
(
SUMIFS(IF($G$4="作業時間（hh:mm）",中間処理!$G:$G,中間処理!$I:$I),中間処理!$E:$E,AD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167,中間処理!$B:$B,"予定",中間処理!$C:$C,"&gt;="&amp;$G$1,中間処理!$C:$C,"&lt;="&amp;$G$2,中間処理!$D:$D,IF($G$3="すべての作業","&lt;&gt;",$G$3)),0)
)
/IF($G$5="10aあたり",AD$8*10,1)),"")</f>
        <v/>
      </c>
      <c r="AE167" s="35" t="str">
        <f>IFERROR(IF(AE$7="","",
(
SUMIFS(IF($G$4="作業時間（hh:mm）",中間処理!$G:$G,中間処理!$I:$I),中間処理!$E:$E,AE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167,中間処理!$B:$B,"予定",中間処理!$C:$C,"&gt;="&amp;$G$1,中間処理!$C:$C,"&lt;="&amp;$G$2,中間処理!$D:$D,IF($G$3="すべての作業","&lt;&gt;",$G$3)),0)
)
/IF($G$5="10aあたり",AE$8*10,1)),"")</f>
        <v/>
      </c>
      <c r="AF167" s="35" t="str">
        <f>IFERROR(IF(AF$7="","",
(
SUMIFS(IF($G$4="作業時間（hh:mm）",中間処理!$G:$G,中間処理!$I:$I),中間処理!$E:$E,AF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167,中間処理!$B:$B,"予定",中間処理!$C:$C,"&gt;="&amp;$G$1,中間処理!$C:$C,"&lt;="&amp;$G$2,中間処理!$D:$D,IF($G$3="すべての作業","&lt;&gt;",$G$3)),0)
)
/IF($G$5="10aあたり",AF$8*10,1)),"")</f>
        <v/>
      </c>
      <c r="AG167" s="35" t="str">
        <f>IFERROR(IF(AG$7="","",
(
SUMIFS(IF($G$4="作業時間（hh:mm）",中間処理!$G:$G,中間処理!$I:$I),中間処理!$E:$E,AG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167,中間処理!$B:$B,"予定",中間処理!$C:$C,"&gt;="&amp;$G$1,中間処理!$C:$C,"&lt;="&amp;$G$2,中間処理!$D:$D,IF($G$3="すべての作業","&lt;&gt;",$G$3)),0)
)
/IF($G$5="10aあたり",AG$8*10,1)),"")</f>
        <v/>
      </c>
      <c r="AH167" s="35" t="str">
        <f>IFERROR(IF(AH$7="","",
(
SUMIFS(IF($G$4="作業時間（hh:mm）",中間処理!$G:$G,中間処理!$I:$I),中間処理!$E:$E,AH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167,中間処理!$B:$B,"予定",中間処理!$C:$C,"&gt;="&amp;$G$1,中間処理!$C:$C,"&lt;="&amp;$G$2,中間処理!$D:$D,IF($G$3="すべての作業","&lt;&gt;",$G$3)),0)
)
/IF($G$5="10aあたり",AH$8*10,1)),"")</f>
        <v/>
      </c>
      <c r="AI167" s="35" t="str">
        <f>IFERROR(IF(AI$7="","",
(
SUMIFS(IF($G$4="作業時間（hh:mm）",中間処理!$G:$G,中間処理!$I:$I),中間処理!$E:$E,AI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167,中間処理!$B:$B,"予定",中間処理!$C:$C,"&gt;="&amp;$G$1,中間処理!$C:$C,"&lt;="&amp;$G$2,中間処理!$D:$D,IF($G$3="すべての作業","&lt;&gt;",$G$3)),0)
)
/IF($G$5="10aあたり",AI$8*10,1)),"")</f>
        <v/>
      </c>
      <c r="AJ167" s="35" t="str">
        <f>IFERROR(IF(AJ$7="","",
(
SUMIFS(IF($G$4="作業時間（hh:mm）",中間処理!$G:$G,中間処理!$I:$I),中間処理!$E:$E,AJ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167,中間処理!$B:$B,"予定",中間処理!$C:$C,"&gt;="&amp;$G$1,中間処理!$C:$C,"&lt;="&amp;$G$2,中間処理!$D:$D,IF($G$3="すべての作業","&lt;&gt;",$G$3)),0)
)
/IF($G$5="10aあたり",AJ$8*10,1)),"")</f>
        <v/>
      </c>
      <c r="AK167" s="35" t="str">
        <f>IFERROR(IF(AK$7="","",
(
SUMIFS(IF($G$4="作業時間（hh:mm）",中間処理!$G:$G,中間処理!$I:$I),中間処理!$E:$E,AK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167,中間処理!$B:$B,"予定",中間処理!$C:$C,"&gt;="&amp;$G$1,中間処理!$C:$C,"&lt;="&amp;$G$2,中間処理!$D:$D,IF($G$3="すべての作業","&lt;&gt;",$G$3)),0)
)
/IF($G$5="10aあたり",AK$8*10,1)),"")</f>
        <v/>
      </c>
      <c r="AL167" s="35" t="str">
        <f>IFERROR(IF(AL$7="","",
(
SUMIFS(IF($G$4="作業時間（hh:mm）",中間処理!$G:$G,中間処理!$I:$I),中間処理!$E:$E,AL$7,中間処理!$F:$F,$F167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167,中間処理!$B:$B,"予定",中間処理!$C:$C,"&gt;="&amp;$G$1,中間処理!$C:$C,"&lt;="&amp;$G$2,中間処理!$D:$D,IF($G$3="すべての作業","&lt;&gt;",$G$3)),0)
)
/IF($G$5="10aあたり",AL$8*10,1)),"")</f>
        <v/>
      </c>
    </row>
    <row r="168" spans="7:38">
      <c r="G168" s="13"/>
      <c r="H168" s="22" t="str">
        <f>IF(G168="","",
IF(G$4="作業時間（hh:mm）",SUM(I168:AL168),
IF(
COUNTIFS(単価情報!C:C,F168,単価情報!B:B,"作業者",単価情報!K:K,"&gt;="&amp;G$1,単価情報!J:J,"&lt;="&amp;G$2)
+COUNTIFS(単価情報!C:C,F168,単価情報!B:B,"作業者",単価情報!K:K,"",単価情報!J:J,"&lt;="&amp;G$2)=0,
"単価設定なし",SUM(I168:AL168))))</f>
        <v/>
      </c>
      <c r="I168" s="34" t="str">
        <f>IFERROR(IF(I$7="","",
(
SUMIFS(IF($G$4="作業時間（hh:mm）",中間処理!$G:$G,中間処理!$I:$I),中間処理!$E:$E,I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168,中間処理!$B:$B,"予定",中間処理!$C:$C,"&gt;="&amp;$G$1,中間処理!$C:$C,"&lt;="&amp;$G$2,中間処理!$D:$D,IF($G$3="すべての作業","&lt;&gt;",$G$3)),0)
)
/IF($G$5="10aあたり",I$8*10,1)),"")</f>
        <v/>
      </c>
      <c r="J168" s="35" t="str">
        <f>IFERROR(IF(J$7="","",
(
SUMIFS(IF($G$4="作業時間（hh:mm）",中間処理!$G:$G,中間処理!$I:$I),中間処理!$E:$E,J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168,中間処理!$B:$B,"予定",中間処理!$C:$C,"&gt;="&amp;$G$1,中間処理!$C:$C,"&lt;="&amp;$G$2,中間処理!$D:$D,IF($G$3="すべての作業","&lt;&gt;",$G$3)),0)
)
/IF($G$5="10aあたり",J$8*10,1)),"")</f>
        <v/>
      </c>
      <c r="K168" s="35" t="str">
        <f>IFERROR(IF(K$7="","",
(
SUMIFS(IF($G$4="作業時間（hh:mm）",中間処理!$G:$G,中間処理!$I:$I),中間処理!$E:$E,K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168,中間処理!$B:$B,"予定",中間処理!$C:$C,"&gt;="&amp;$G$1,中間処理!$C:$C,"&lt;="&amp;$G$2,中間処理!$D:$D,IF($G$3="すべての作業","&lt;&gt;",$G$3)),0)
)
/IF($G$5="10aあたり",K$8*10,1)),"")</f>
        <v/>
      </c>
      <c r="L168" s="35" t="str">
        <f>IFERROR(IF(L$7="","",
(
SUMIFS(IF($G$4="作業時間（hh:mm）",中間処理!$G:$G,中間処理!$I:$I),中間処理!$E:$E,L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168,中間処理!$B:$B,"予定",中間処理!$C:$C,"&gt;="&amp;$G$1,中間処理!$C:$C,"&lt;="&amp;$G$2,中間処理!$D:$D,IF($G$3="すべての作業","&lt;&gt;",$G$3)),0)
)
/IF($G$5="10aあたり",L$8*10,1)),"")</f>
        <v/>
      </c>
      <c r="M168" s="35" t="str">
        <f>IFERROR(IF(M$7="","",
(
SUMIFS(IF($G$4="作業時間（hh:mm）",中間処理!$G:$G,中間処理!$I:$I),中間処理!$E:$E,M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168,中間処理!$B:$B,"予定",中間処理!$C:$C,"&gt;="&amp;$G$1,中間処理!$C:$C,"&lt;="&amp;$G$2,中間処理!$D:$D,IF($G$3="すべての作業","&lt;&gt;",$G$3)),0)
)
/IF($G$5="10aあたり",M$8*10,1)),"")</f>
        <v/>
      </c>
      <c r="N168" s="35" t="str">
        <f>IFERROR(IF(N$7="","",
(
SUMIFS(IF($G$4="作業時間（hh:mm）",中間処理!$G:$G,中間処理!$I:$I),中間処理!$E:$E,N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168,中間処理!$B:$B,"予定",中間処理!$C:$C,"&gt;="&amp;$G$1,中間処理!$C:$C,"&lt;="&amp;$G$2,中間処理!$D:$D,IF($G$3="すべての作業","&lt;&gt;",$G$3)),0)
)
/IF($G$5="10aあたり",N$8*10,1)),"")</f>
        <v/>
      </c>
      <c r="O168" s="35" t="str">
        <f>IFERROR(IF(O$7="","",
(
SUMIFS(IF($G$4="作業時間（hh:mm）",中間処理!$G:$G,中間処理!$I:$I),中間処理!$E:$E,O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168,中間処理!$B:$B,"予定",中間処理!$C:$C,"&gt;="&amp;$G$1,中間処理!$C:$C,"&lt;="&amp;$G$2,中間処理!$D:$D,IF($G$3="すべての作業","&lt;&gt;",$G$3)),0)
)
/IF($G$5="10aあたり",O$8*10,1)),"")</f>
        <v/>
      </c>
      <c r="P168" s="35" t="str">
        <f>IFERROR(IF(P$7="","",
(
SUMIFS(IF($G$4="作業時間（hh:mm）",中間処理!$G:$G,中間処理!$I:$I),中間処理!$E:$E,P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168,中間処理!$B:$B,"予定",中間処理!$C:$C,"&gt;="&amp;$G$1,中間処理!$C:$C,"&lt;="&amp;$G$2,中間処理!$D:$D,IF($G$3="すべての作業","&lt;&gt;",$G$3)),0)
)
/IF($G$5="10aあたり",P$8*10,1)),"")</f>
        <v/>
      </c>
      <c r="Q168" s="35" t="str">
        <f>IFERROR(IF(Q$7="","",
(
SUMIFS(IF($G$4="作業時間（hh:mm）",中間処理!$G:$G,中間処理!$I:$I),中間処理!$E:$E,Q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168,中間処理!$B:$B,"予定",中間処理!$C:$C,"&gt;="&amp;$G$1,中間処理!$C:$C,"&lt;="&amp;$G$2,中間処理!$D:$D,IF($G$3="すべての作業","&lt;&gt;",$G$3)),0)
)
/IF($G$5="10aあたり",Q$8*10,1)),"")</f>
        <v/>
      </c>
      <c r="R168" s="35" t="str">
        <f>IFERROR(IF(R$7="","",
(
SUMIFS(IF($G$4="作業時間（hh:mm）",中間処理!$G:$G,中間処理!$I:$I),中間処理!$E:$E,R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168,中間処理!$B:$B,"予定",中間処理!$C:$C,"&gt;="&amp;$G$1,中間処理!$C:$C,"&lt;="&amp;$G$2,中間処理!$D:$D,IF($G$3="すべての作業","&lt;&gt;",$G$3)),0)
)
/IF($G$5="10aあたり",R$8*10,1)),"")</f>
        <v/>
      </c>
      <c r="S168" s="35" t="str">
        <f>IFERROR(IF(S$7="","",
(
SUMIFS(IF($G$4="作業時間（hh:mm）",中間処理!$G:$G,中間処理!$I:$I),中間処理!$E:$E,S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168,中間処理!$B:$B,"予定",中間処理!$C:$C,"&gt;="&amp;$G$1,中間処理!$C:$C,"&lt;="&amp;$G$2,中間処理!$D:$D,IF($G$3="すべての作業","&lt;&gt;",$G$3)),0)
)
/IF($G$5="10aあたり",S$8*10,1)),"")</f>
        <v/>
      </c>
      <c r="T168" s="35" t="str">
        <f>IFERROR(IF(T$7="","",
(
SUMIFS(IF($G$4="作業時間（hh:mm）",中間処理!$G:$G,中間処理!$I:$I),中間処理!$E:$E,T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168,中間処理!$B:$B,"予定",中間処理!$C:$C,"&gt;="&amp;$G$1,中間処理!$C:$C,"&lt;="&amp;$G$2,中間処理!$D:$D,IF($G$3="すべての作業","&lt;&gt;",$G$3)),0)
)
/IF($G$5="10aあたり",T$8*10,1)),"")</f>
        <v/>
      </c>
      <c r="U168" s="35" t="str">
        <f>IFERROR(IF(U$7="","",
(
SUMIFS(IF($G$4="作業時間（hh:mm）",中間処理!$G:$G,中間処理!$I:$I),中間処理!$E:$E,U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168,中間処理!$B:$B,"予定",中間処理!$C:$C,"&gt;="&amp;$G$1,中間処理!$C:$C,"&lt;="&amp;$G$2,中間処理!$D:$D,IF($G$3="すべての作業","&lt;&gt;",$G$3)),0)
)
/IF($G$5="10aあたり",U$8*10,1)),"")</f>
        <v/>
      </c>
      <c r="V168" s="35" t="str">
        <f>IFERROR(IF(V$7="","",
(
SUMIFS(IF($G$4="作業時間（hh:mm）",中間処理!$G:$G,中間処理!$I:$I),中間処理!$E:$E,V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168,中間処理!$B:$B,"予定",中間処理!$C:$C,"&gt;="&amp;$G$1,中間処理!$C:$C,"&lt;="&amp;$G$2,中間処理!$D:$D,IF($G$3="すべての作業","&lt;&gt;",$G$3)),0)
)
/IF($G$5="10aあたり",V$8*10,1)),"")</f>
        <v/>
      </c>
      <c r="W168" s="35" t="str">
        <f>IFERROR(IF(W$7="","",
(
SUMIFS(IF($G$4="作業時間（hh:mm）",中間処理!$G:$G,中間処理!$I:$I),中間処理!$E:$E,W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168,中間処理!$B:$B,"予定",中間処理!$C:$C,"&gt;="&amp;$G$1,中間処理!$C:$C,"&lt;="&amp;$G$2,中間処理!$D:$D,IF($G$3="すべての作業","&lt;&gt;",$G$3)),0)
)
/IF($G$5="10aあたり",W$8*10,1)),"")</f>
        <v/>
      </c>
      <c r="X168" s="35" t="str">
        <f>IFERROR(IF(X$7="","",
(
SUMIFS(IF($G$4="作業時間（hh:mm）",中間処理!$G:$G,中間処理!$I:$I),中間処理!$E:$E,X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168,中間処理!$B:$B,"予定",中間処理!$C:$C,"&gt;="&amp;$G$1,中間処理!$C:$C,"&lt;="&amp;$G$2,中間処理!$D:$D,IF($G$3="すべての作業","&lt;&gt;",$G$3)),0)
)
/IF($G$5="10aあたり",X$8*10,1)),"")</f>
        <v/>
      </c>
      <c r="Y168" s="35" t="str">
        <f>IFERROR(IF(Y$7="","",
(
SUMIFS(IF($G$4="作業時間（hh:mm）",中間処理!$G:$G,中間処理!$I:$I),中間処理!$E:$E,Y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168,中間処理!$B:$B,"予定",中間処理!$C:$C,"&gt;="&amp;$G$1,中間処理!$C:$C,"&lt;="&amp;$G$2,中間処理!$D:$D,IF($G$3="すべての作業","&lt;&gt;",$G$3)),0)
)
/IF($G$5="10aあたり",Y$8*10,1)),"")</f>
        <v/>
      </c>
      <c r="Z168" s="35" t="str">
        <f>IFERROR(IF(Z$7="","",
(
SUMIFS(IF($G$4="作業時間（hh:mm）",中間処理!$G:$G,中間処理!$I:$I),中間処理!$E:$E,Z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168,中間処理!$B:$B,"予定",中間処理!$C:$C,"&gt;="&amp;$G$1,中間処理!$C:$C,"&lt;="&amp;$G$2,中間処理!$D:$D,IF($G$3="すべての作業","&lt;&gt;",$G$3)),0)
)
/IF($G$5="10aあたり",Z$8*10,1)),"")</f>
        <v/>
      </c>
      <c r="AA168" s="35" t="str">
        <f>IFERROR(IF(AA$7="","",
(
SUMIFS(IF($G$4="作業時間（hh:mm）",中間処理!$G:$G,中間処理!$I:$I),中間処理!$E:$E,AA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168,中間処理!$B:$B,"予定",中間処理!$C:$C,"&gt;="&amp;$G$1,中間処理!$C:$C,"&lt;="&amp;$G$2,中間処理!$D:$D,IF($G$3="すべての作業","&lt;&gt;",$G$3)),0)
)
/IF($G$5="10aあたり",AA$8*10,1)),"")</f>
        <v/>
      </c>
      <c r="AB168" s="35" t="str">
        <f>IFERROR(IF(AB$7="","",
(
SUMIFS(IF($G$4="作業時間（hh:mm）",中間処理!$G:$G,中間処理!$I:$I),中間処理!$E:$E,AB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168,中間処理!$B:$B,"予定",中間処理!$C:$C,"&gt;="&amp;$G$1,中間処理!$C:$C,"&lt;="&amp;$G$2,中間処理!$D:$D,IF($G$3="すべての作業","&lt;&gt;",$G$3)),0)
)
/IF($G$5="10aあたり",AB$8*10,1)),"")</f>
        <v/>
      </c>
      <c r="AC168" s="35" t="str">
        <f>IFERROR(IF(AC$7="","",
(
SUMIFS(IF($G$4="作業時間（hh:mm）",中間処理!$G:$G,中間処理!$I:$I),中間処理!$E:$E,AC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168,中間処理!$B:$B,"予定",中間処理!$C:$C,"&gt;="&amp;$G$1,中間処理!$C:$C,"&lt;="&amp;$G$2,中間処理!$D:$D,IF($G$3="すべての作業","&lt;&gt;",$G$3)),0)
)
/IF($G$5="10aあたり",AC$8*10,1)),"")</f>
        <v/>
      </c>
      <c r="AD168" s="35" t="str">
        <f>IFERROR(IF(AD$7="","",
(
SUMIFS(IF($G$4="作業時間（hh:mm）",中間処理!$G:$G,中間処理!$I:$I),中間処理!$E:$E,AD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168,中間処理!$B:$B,"予定",中間処理!$C:$C,"&gt;="&amp;$G$1,中間処理!$C:$C,"&lt;="&amp;$G$2,中間処理!$D:$D,IF($G$3="すべての作業","&lt;&gt;",$G$3)),0)
)
/IF($G$5="10aあたり",AD$8*10,1)),"")</f>
        <v/>
      </c>
      <c r="AE168" s="35" t="str">
        <f>IFERROR(IF(AE$7="","",
(
SUMIFS(IF($G$4="作業時間（hh:mm）",中間処理!$G:$G,中間処理!$I:$I),中間処理!$E:$E,AE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168,中間処理!$B:$B,"予定",中間処理!$C:$C,"&gt;="&amp;$G$1,中間処理!$C:$C,"&lt;="&amp;$G$2,中間処理!$D:$D,IF($G$3="すべての作業","&lt;&gt;",$G$3)),0)
)
/IF($G$5="10aあたり",AE$8*10,1)),"")</f>
        <v/>
      </c>
      <c r="AF168" s="35" t="str">
        <f>IFERROR(IF(AF$7="","",
(
SUMIFS(IF($G$4="作業時間（hh:mm）",中間処理!$G:$G,中間処理!$I:$I),中間処理!$E:$E,AF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168,中間処理!$B:$B,"予定",中間処理!$C:$C,"&gt;="&amp;$G$1,中間処理!$C:$C,"&lt;="&amp;$G$2,中間処理!$D:$D,IF($G$3="すべての作業","&lt;&gt;",$G$3)),0)
)
/IF($G$5="10aあたり",AF$8*10,1)),"")</f>
        <v/>
      </c>
      <c r="AG168" s="35" t="str">
        <f>IFERROR(IF(AG$7="","",
(
SUMIFS(IF($G$4="作業時間（hh:mm）",中間処理!$G:$G,中間処理!$I:$I),中間処理!$E:$E,AG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168,中間処理!$B:$B,"予定",中間処理!$C:$C,"&gt;="&amp;$G$1,中間処理!$C:$C,"&lt;="&amp;$G$2,中間処理!$D:$D,IF($G$3="すべての作業","&lt;&gt;",$G$3)),0)
)
/IF($G$5="10aあたり",AG$8*10,1)),"")</f>
        <v/>
      </c>
      <c r="AH168" s="35" t="str">
        <f>IFERROR(IF(AH$7="","",
(
SUMIFS(IF($G$4="作業時間（hh:mm）",中間処理!$G:$G,中間処理!$I:$I),中間処理!$E:$E,AH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168,中間処理!$B:$B,"予定",中間処理!$C:$C,"&gt;="&amp;$G$1,中間処理!$C:$C,"&lt;="&amp;$G$2,中間処理!$D:$D,IF($G$3="すべての作業","&lt;&gt;",$G$3)),0)
)
/IF($G$5="10aあたり",AH$8*10,1)),"")</f>
        <v/>
      </c>
      <c r="AI168" s="35" t="str">
        <f>IFERROR(IF(AI$7="","",
(
SUMIFS(IF($G$4="作業時間（hh:mm）",中間処理!$G:$G,中間処理!$I:$I),中間処理!$E:$E,AI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168,中間処理!$B:$B,"予定",中間処理!$C:$C,"&gt;="&amp;$G$1,中間処理!$C:$C,"&lt;="&amp;$G$2,中間処理!$D:$D,IF($G$3="すべての作業","&lt;&gt;",$G$3)),0)
)
/IF($G$5="10aあたり",AI$8*10,1)),"")</f>
        <v/>
      </c>
      <c r="AJ168" s="35" t="str">
        <f>IFERROR(IF(AJ$7="","",
(
SUMIFS(IF($G$4="作業時間（hh:mm）",中間処理!$G:$G,中間処理!$I:$I),中間処理!$E:$E,AJ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168,中間処理!$B:$B,"予定",中間処理!$C:$C,"&gt;="&amp;$G$1,中間処理!$C:$C,"&lt;="&amp;$G$2,中間処理!$D:$D,IF($G$3="すべての作業","&lt;&gt;",$G$3)),0)
)
/IF($G$5="10aあたり",AJ$8*10,1)),"")</f>
        <v/>
      </c>
      <c r="AK168" s="35" t="str">
        <f>IFERROR(IF(AK$7="","",
(
SUMIFS(IF($G$4="作業時間（hh:mm）",中間処理!$G:$G,中間処理!$I:$I),中間処理!$E:$E,AK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168,中間処理!$B:$B,"予定",中間処理!$C:$C,"&gt;="&amp;$G$1,中間処理!$C:$C,"&lt;="&amp;$G$2,中間処理!$D:$D,IF($G$3="すべての作業","&lt;&gt;",$G$3)),0)
)
/IF($G$5="10aあたり",AK$8*10,1)),"")</f>
        <v/>
      </c>
      <c r="AL168" s="35" t="str">
        <f>IFERROR(IF(AL$7="","",
(
SUMIFS(IF($G$4="作業時間（hh:mm）",中間処理!$G:$G,中間処理!$I:$I),中間処理!$E:$E,AL$7,中間処理!$F:$F,$F168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168,中間処理!$B:$B,"予定",中間処理!$C:$C,"&gt;="&amp;$G$1,中間処理!$C:$C,"&lt;="&amp;$G$2,中間処理!$D:$D,IF($G$3="すべての作業","&lt;&gt;",$G$3)),0)
)
/IF($G$5="10aあたり",AL$8*10,1)),"")</f>
        <v/>
      </c>
    </row>
    <row r="169" spans="7:38">
      <c r="G169" s="13"/>
      <c r="H169" s="22" t="str">
        <f>IF(G169="","",
IF(G$4="作業時間（hh:mm）",SUM(I169:AL169),
IF(
COUNTIFS(単価情報!C:C,F169,単価情報!B:B,"作業者",単価情報!K:K,"&gt;="&amp;G$1,単価情報!J:J,"&lt;="&amp;G$2)
+COUNTIFS(単価情報!C:C,F169,単価情報!B:B,"作業者",単価情報!K:K,"",単価情報!J:J,"&lt;="&amp;G$2)=0,
"単価設定なし",SUM(I169:AL169))))</f>
        <v/>
      </c>
      <c r="I169" s="34" t="str">
        <f>IFERROR(IF(I$7="","",
(
SUMIFS(IF($G$4="作業時間（hh:mm）",中間処理!$G:$G,中間処理!$I:$I),中間処理!$E:$E,I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169,中間処理!$B:$B,"予定",中間処理!$C:$C,"&gt;="&amp;$G$1,中間処理!$C:$C,"&lt;="&amp;$G$2,中間処理!$D:$D,IF($G$3="すべての作業","&lt;&gt;",$G$3)),0)
)
/IF($G$5="10aあたり",I$8*10,1)),"")</f>
        <v/>
      </c>
      <c r="J169" s="35" t="str">
        <f>IFERROR(IF(J$7="","",
(
SUMIFS(IF($G$4="作業時間（hh:mm）",中間処理!$G:$G,中間処理!$I:$I),中間処理!$E:$E,J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169,中間処理!$B:$B,"予定",中間処理!$C:$C,"&gt;="&amp;$G$1,中間処理!$C:$C,"&lt;="&amp;$G$2,中間処理!$D:$D,IF($G$3="すべての作業","&lt;&gt;",$G$3)),0)
)
/IF($G$5="10aあたり",J$8*10,1)),"")</f>
        <v/>
      </c>
      <c r="K169" s="35" t="str">
        <f>IFERROR(IF(K$7="","",
(
SUMIFS(IF($G$4="作業時間（hh:mm）",中間処理!$G:$G,中間処理!$I:$I),中間処理!$E:$E,K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169,中間処理!$B:$B,"予定",中間処理!$C:$C,"&gt;="&amp;$G$1,中間処理!$C:$C,"&lt;="&amp;$G$2,中間処理!$D:$D,IF($G$3="すべての作業","&lt;&gt;",$G$3)),0)
)
/IF($G$5="10aあたり",K$8*10,1)),"")</f>
        <v/>
      </c>
      <c r="L169" s="35" t="str">
        <f>IFERROR(IF(L$7="","",
(
SUMIFS(IF($G$4="作業時間（hh:mm）",中間処理!$G:$G,中間処理!$I:$I),中間処理!$E:$E,L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169,中間処理!$B:$B,"予定",中間処理!$C:$C,"&gt;="&amp;$G$1,中間処理!$C:$C,"&lt;="&amp;$G$2,中間処理!$D:$D,IF($G$3="すべての作業","&lt;&gt;",$G$3)),0)
)
/IF($G$5="10aあたり",L$8*10,1)),"")</f>
        <v/>
      </c>
      <c r="M169" s="35" t="str">
        <f>IFERROR(IF(M$7="","",
(
SUMIFS(IF($G$4="作業時間（hh:mm）",中間処理!$G:$G,中間処理!$I:$I),中間処理!$E:$E,M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169,中間処理!$B:$B,"予定",中間処理!$C:$C,"&gt;="&amp;$G$1,中間処理!$C:$C,"&lt;="&amp;$G$2,中間処理!$D:$D,IF($G$3="すべての作業","&lt;&gt;",$G$3)),0)
)
/IF($G$5="10aあたり",M$8*10,1)),"")</f>
        <v/>
      </c>
      <c r="N169" s="35" t="str">
        <f>IFERROR(IF(N$7="","",
(
SUMIFS(IF($G$4="作業時間（hh:mm）",中間処理!$G:$G,中間処理!$I:$I),中間処理!$E:$E,N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169,中間処理!$B:$B,"予定",中間処理!$C:$C,"&gt;="&amp;$G$1,中間処理!$C:$C,"&lt;="&amp;$G$2,中間処理!$D:$D,IF($G$3="すべての作業","&lt;&gt;",$G$3)),0)
)
/IF($G$5="10aあたり",N$8*10,1)),"")</f>
        <v/>
      </c>
      <c r="O169" s="35" t="str">
        <f>IFERROR(IF(O$7="","",
(
SUMIFS(IF($G$4="作業時間（hh:mm）",中間処理!$G:$G,中間処理!$I:$I),中間処理!$E:$E,O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169,中間処理!$B:$B,"予定",中間処理!$C:$C,"&gt;="&amp;$G$1,中間処理!$C:$C,"&lt;="&amp;$G$2,中間処理!$D:$D,IF($G$3="すべての作業","&lt;&gt;",$G$3)),0)
)
/IF($G$5="10aあたり",O$8*10,1)),"")</f>
        <v/>
      </c>
      <c r="P169" s="35" t="str">
        <f>IFERROR(IF(P$7="","",
(
SUMIFS(IF($G$4="作業時間（hh:mm）",中間処理!$G:$G,中間処理!$I:$I),中間処理!$E:$E,P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169,中間処理!$B:$B,"予定",中間処理!$C:$C,"&gt;="&amp;$G$1,中間処理!$C:$C,"&lt;="&amp;$G$2,中間処理!$D:$D,IF($G$3="すべての作業","&lt;&gt;",$G$3)),0)
)
/IF($G$5="10aあたり",P$8*10,1)),"")</f>
        <v/>
      </c>
      <c r="Q169" s="35" t="str">
        <f>IFERROR(IF(Q$7="","",
(
SUMIFS(IF($G$4="作業時間（hh:mm）",中間処理!$G:$G,中間処理!$I:$I),中間処理!$E:$E,Q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169,中間処理!$B:$B,"予定",中間処理!$C:$C,"&gt;="&amp;$G$1,中間処理!$C:$C,"&lt;="&amp;$G$2,中間処理!$D:$D,IF($G$3="すべての作業","&lt;&gt;",$G$3)),0)
)
/IF($G$5="10aあたり",Q$8*10,1)),"")</f>
        <v/>
      </c>
      <c r="R169" s="35" t="str">
        <f>IFERROR(IF(R$7="","",
(
SUMIFS(IF($G$4="作業時間（hh:mm）",中間処理!$G:$G,中間処理!$I:$I),中間処理!$E:$E,R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169,中間処理!$B:$B,"予定",中間処理!$C:$C,"&gt;="&amp;$G$1,中間処理!$C:$C,"&lt;="&amp;$G$2,中間処理!$D:$D,IF($G$3="すべての作業","&lt;&gt;",$G$3)),0)
)
/IF($G$5="10aあたり",R$8*10,1)),"")</f>
        <v/>
      </c>
      <c r="S169" s="35" t="str">
        <f>IFERROR(IF(S$7="","",
(
SUMIFS(IF($G$4="作業時間（hh:mm）",中間処理!$G:$G,中間処理!$I:$I),中間処理!$E:$E,S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169,中間処理!$B:$B,"予定",中間処理!$C:$C,"&gt;="&amp;$G$1,中間処理!$C:$C,"&lt;="&amp;$G$2,中間処理!$D:$D,IF($G$3="すべての作業","&lt;&gt;",$G$3)),0)
)
/IF($G$5="10aあたり",S$8*10,1)),"")</f>
        <v/>
      </c>
      <c r="T169" s="35" t="str">
        <f>IFERROR(IF(T$7="","",
(
SUMIFS(IF($G$4="作業時間（hh:mm）",中間処理!$G:$G,中間処理!$I:$I),中間処理!$E:$E,T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169,中間処理!$B:$B,"予定",中間処理!$C:$C,"&gt;="&amp;$G$1,中間処理!$C:$C,"&lt;="&amp;$G$2,中間処理!$D:$D,IF($G$3="すべての作業","&lt;&gt;",$G$3)),0)
)
/IF($G$5="10aあたり",T$8*10,1)),"")</f>
        <v/>
      </c>
      <c r="U169" s="35" t="str">
        <f>IFERROR(IF(U$7="","",
(
SUMIFS(IF($G$4="作業時間（hh:mm）",中間処理!$G:$G,中間処理!$I:$I),中間処理!$E:$E,U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169,中間処理!$B:$B,"予定",中間処理!$C:$C,"&gt;="&amp;$G$1,中間処理!$C:$C,"&lt;="&amp;$G$2,中間処理!$D:$D,IF($G$3="すべての作業","&lt;&gt;",$G$3)),0)
)
/IF($G$5="10aあたり",U$8*10,1)),"")</f>
        <v/>
      </c>
      <c r="V169" s="35" t="str">
        <f>IFERROR(IF(V$7="","",
(
SUMIFS(IF($G$4="作業時間（hh:mm）",中間処理!$G:$G,中間処理!$I:$I),中間処理!$E:$E,V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169,中間処理!$B:$B,"予定",中間処理!$C:$C,"&gt;="&amp;$G$1,中間処理!$C:$C,"&lt;="&amp;$G$2,中間処理!$D:$D,IF($G$3="すべての作業","&lt;&gt;",$G$3)),0)
)
/IF($G$5="10aあたり",V$8*10,1)),"")</f>
        <v/>
      </c>
      <c r="W169" s="35" t="str">
        <f>IFERROR(IF(W$7="","",
(
SUMIFS(IF($G$4="作業時間（hh:mm）",中間処理!$G:$G,中間処理!$I:$I),中間処理!$E:$E,W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169,中間処理!$B:$B,"予定",中間処理!$C:$C,"&gt;="&amp;$G$1,中間処理!$C:$C,"&lt;="&amp;$G$2,中間処理!$D:$D,IF($G$3="すべての作業","&lt;&gt;",$G$3)),0)
)
/IF($G$5="10aあたり",W$8*10,1)),"")</f>
        <v/>
      </c>
      <c r="X169" s="35" t="str">
        <f>IFERROR(IF(X$7="","",
(
SUMIFS(IF($G$4="作業時間（hh:mm）",中間処理!$G:$G,中間処理!$I:$I),中間処理!$E:$E,X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169,中間処理!$B:$B,"予定",中間処理!$C:$C,"&gt;="&amp;$G$1,中間処理!$C:$C,"&lt;="&amp;$G$2,中間処理!$D:$D,IF($G$3="すべての作業","&lt;&gt;",$G$3)),0)
)
/IF($G$5="10aあたり",X$8*10,1)),"")</f>
        <v/>
      </c>
      <c r="Y169" s="35" t="str">
        <f>IFERROR(IF(Y$7="","",
(
SUMIFS(IF($G$4="作業時間（hh:mm）",中間処理!$G:$G,中間処理!$I:$I),中間処理!$E:$E,Y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169,中間処理!$B:$B,"予定",中間処理!$C:$C,"&gt;="&amp;$G$1,中間処理!$C:$C,"&lt;="&amp;$G$2,中間処理!$D:$D,IF($G$3="すべての作業","&lt;&gt;",$G$3)),0)
)
/IF($G$5="10aあたり",Y$8*10,1)),"")</f>
        <v/>
      </c>
      <c r="Z169" s="35" t="str">
        <f>IFERROR(IF(Z$7="","",
(
SUMIFS(IF($G$4="作業時間（hh:mm）",中間処理!$G:$G,中間処理!$I:$I),中間処理!$E:$E,Z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169,中間処理!$B:$B,"予定",中間処理!$C:$C,"&gt;="&amp;$G$1,中間処理!$C:$C,"&lt;="&amp;$G$2,中間処理!$D:$D,IF($G$3="すべての作業","&lt;&gt;",$G$3)),0)
)
/IF($G$5="10aあたり",Z$8*10,1)),"")</f>
        <v/>
      </c>
      <c r="AA169" s="35" t="str">
        <f>IFERROR(IF(AA$7="","",
(
SUMIFS(IF($G$4="作業時間（hh:mm）",中間処理!$G:$G,中間処理!$I:$I),中間処理!$E:$E,AA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169,中間処理!$B:$B,"予定",中間処理!$C:$C,"&gt;="&amp;$G$1,中間処理!$C:$C,"&lt;="&amp;$G$2,中間処理!$D:$D,IF($G$3="すべての作業","&lt;&gt;",$G$3)),0)
)
/IF($G$5="10aあたり",AA$8*10,1)),"")</f>
        <v/>
      </c>
      <c r="AB169" s="35" t="str">
        <f>IFERROR(IF(AB$7="","",
(
SUMIFS(IF($G$4="作業時間（hh:mm）",中間処理!$G:$G,中間処理!$I:$I),中間処理!$E:$E,AB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169,中間処理!$B:$B,"予定",中間処理!$C:$C,"&gt;="&amp;$G$1,中間処理!$C:$C,"&lt;="&amp;$G$2,中間処理!$D:$D,IF($G$3="すべての作業","&lt;&gt;",$G$3)),0)
)
/IF($G$5="10aあたり",AB$8*10,1)),"")</f>
        <v/>
      </c>
      <c r="AC169" s="35" t="str">
        <f>IFERROR(IF(AC$7="","",
(
SUMIFS(IF($G$4="作業時間（hh:mm）",中間処理!$G:$G,中間処理!$I:$I),中間処理!$E:$E,AC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169,中間処理!$B:$B,"予定",中間処理!$C:$C,"&gt;="&amp;$G$1,中間処理!$C:$C,"&lt;="&amp;$G$2,中間処理!$D:$D,IF($G$3="すべての作業","&lt;&gt;",$G$3)),0)
)
/IF($G$5="10aあたり",AC$8*10,1)),"")</f>
        <v/>
      </c>
      <c r="AD169" s="35" t="str">
        <f>IFERROR(IF(AD$7="","",
(
SUMIFS(IF($G$4="作業時間（hh:mm）",中間処理!$G:$G,中間処理!$I:$I),中間処理!$E:$E,AD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169,中間処理!$B:$B,"予定",中間処理!$C:$C,"&gt;="&amp;$G$1,中間処理!$C:$C,"&lt;="&amp;$G$2,中間処理!$D:$D,IF($G$3="すべての作業","&lt;&gt;",$G$3)),0)
)
/IF($G$5="10aあたり",AD$8*10,1)),"")</f>
        <v/>
      </c>
      <c r="AE169" s="35" t="str">
        <f>IFERROR(IF(AE$7="","",
(
SUMIFS(IF($G$4="作業時間（hh:mm）",中間処理!$G:$G,中間処理!$I:$I),中間処理!$E:$E,AE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169,中間処理!$B:$B,"予定",中間処理!$C:$C,"&gt;="&amp;$G$1,中間処理!$C:$C,"&lt;="&amp;$G$2,中間処理!$D:$D,IF($G$3="すべての作業","&lt;&gt;",$G$3)),0)
)
/IF($G$5="10aあたり",AE$8*10,1)),"")</f>
        <v/>
      </c>
      <c r="AF169" s="35" t="str">
        <f>IFERROR(IF(AF$7="","",
(
SUMIFS(IF($G$4="作業時間（hh:mm）",中間処理!$G:$G,中間処理!$I:$I),中間処理!$E:$E,AF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169,中間処理!$B:$B,"予定",中間処理!$C:$C,"&gt;="&amp;$G$1,中間処理!$C:$C,"&lt;="&amp;$G$2,中間処理!$D:$D,IF($G$3="すべての作業","&lt;&gt;",$G$3)),0)
)
/IF($G$5="10aあたり",AF$8*10,1)),"")</f>
        <v/>
      </c>
      <c r="AG169" s="35" t="str">
        <f>IFERROR(IF(AG$7="","",
(
SUMIFS(IF($G$4="作業時間（hh:mm）",中間処理!$G:$G,中間処理!$I:$I),中間処理!$E:$E,AG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169,中間処理!$B:$B,"予定",中間処理!$C:$C,"&gt;="&amp;$G$1,中間処理!$C:$C,"&lt;="&amp;$G$2,中間処理!$D:$D,IF($G$3="すべての作業","&lt;&gt;",$G$3)),0)
)
/IF($G$5="10aあたり",AG$8*10,1)),"")</f>
        <v/>
      </c>
      <c r="AH169" s="35" t="str">
        <f>IFERROR(IF(AH$7="","",
(
SUMIFS(IF($G$4="作業時間（hh:mm）",中間処理!$G:$G,中間処理!$I:$I),中間処理!$E:$E,AH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169,中間処理!$B:$B,"予定",中間処理!$C:$C,"&gt;="&amp;$G$1,中間処理!$C:$C,"&lt;="&amp;$G$2,中間処理!$D:$D,IF($G$3="すべての作業","&lt;&gt;",$G$3)),0)
)
/IF($G$5="10aあたり",AH$8*10,1)),"")</f>
        <v/>
      </c>
      <c r="AI169" s="35" t="str">
        <f>IFERROR(IF(AI$7="","",
(
SUMIFS(IF($G$4="作業時間（hh:mm）",中間処理!$G:$G,中間処理!$I:$I),中間処理!$E:$E,AI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169,中間処理!$B:$B,"予定",中間処理!$C:$C,"&gt;="&amp;$G$1,中間処理!$C:$C,"&lt;="&amp;$G$2,中間処理!$D:$D,IF($G$3="すべての作業","&lt;&gt;",$G$3)),0)
)
/IF($G$5="10aあたり",AI$8*10,1)),"")</f>
        <v/>
      </c>
      <c r="AJ169" s="35" t="str">
        <f>IFERROR(IF(AJ$7="","",
(
SUMIFS(IF($G$4="作業時間（hh:mm）",中間処理!$G:$G,中間処理!$I:$I),中間処理!$E:$E,AJ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169,中間処理!$B:$B,"予定",中間処理!$C:$C,"&gt;="&amp;$G$1,中間処理!$C:$C,"&lt;="&amp;$G$2,中間処理!$D:$D,IF($G$3="すべての作業","&lt;&gt;",$G$3)),0)
)
/IF($G$5="10aあたり",AJ$8*10,1)),"")</f>
        <v/>
      </c>
      <c r="AK169" s="35" t="str">
        <f>IFERROR(IF(AK$7="","",
(
SUMIFS(IF($G$4="作業時間（hh:mm）",中間処理!$G:$G,中間処理!$I:$I),中間処理!$E:$E,AK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169,中間処理!$B:$B,"予定",中間処理!$C:$C,"&gt;="&amp;$G$1,中間処理!$C:$C,"&lt;="&amp;$G$2,中間処理!$D:$D,IF($G$3="すべての作業","&lt;&gt;",$G$3)),0)
)
/IF($G$5="10aあたり",AK$8*10,1)),"")</f>
        <v/>
      </c>
      <c r="AL169" s="35" t="str">
        <f>IFERROR(IF(AL$7="","",
(
SUMIFS(IF($G$4="作業時間（hh:mm）",中間処理!$G:$G,中間処理!$I:$I),中間処理!$E:$E,AL$7,中間処理!$F:$F,$F169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169,中間処理!$B:$B,"予定",中間処理!$C:$C,"&gt;="&amp;$G$1,中間処理!$C:$C,"&lt;="&amp;$G$2,中間処理!$D:$D,IF($G$3="すべての作業","&lt;&gt;",$G$3)),0)
)
/IF($G$5="10aあたり",AL$8*10,1)),"")</f>
        <v/>
      </c>
    </row>
    <row r="170" spans="7:38">
      <c r="G170" s="13"/>
      <c r="H170" s="22" t="str">
        <f>IF(G170="","",
IF(G$4="作業時間（hh:mm）",SUM(I170:AL170),
IF(
COUNTIFS(単価情報!C:C,F170,単価情報!B:B,"作業者",単価情報!K:K,"&gt;="&amp;G$1,単価情報!J:J,"&lt;="&amp;G$2)
+COUNTIFS(単価情報!C:C,F170,単価情報!B:B,"作業者",単価情報!K:K,"",単価情報!J:J,"&lt;="&amp;G$2)=0,
"単価設定なし",SUM(I170:AL170))))</f>
        <v/>
      </c>
      <c r="I170" s="34" t="str">
        <f>IFERROR(IF(I$7="","",
(
SUMIFS(IF($G$4="作業時間（hh:mm）",中間処理!$G:$G,中間処理!$I:$I),中間処理!$E:$E,I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170,中間処理!$B:$B,"予定",中間処理!$C:$C,"&gt;="&amp;$G$1,中間処理!$C:$C,"&lt;="&amp;$G$2,中間処理!$D:$D,IF($G$3="すべての作業","&lt;&gt;",$G$3)),0)
)
/IF($G$5="10aあたり",I$8*10,1)),"")</f>
        <v/>
      </c>
      <c r="J170" s="35" t="str">
        <f>IFERROR(IF(J$7="","",
(
SUMIFS(IF($G$4="作業時間（hh:mm）",中間処理!$G:$G,中間処理!$I:$I),中間処理!$E:$E,J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170,中間処理!$B:$B,"予定",中間処理!$C:$C,"&gt;="&amp;$G$1,中間処理!$C:$C,"&lt;="&amp;$G$2,中間処理!$D:$D,IF($G$3="すべての作業","&lt;&gt;",$G$3)),0)
)
/IF($G$5="10aあたり",J$8*10,1)),"")</f>
        <v/>
      </c>
      <c r="K170" s="35" t="str">
        <f>IFERROR(IF(K$7="","",
(
SUMIFS(IF($G$4="作業時間（hh:mm）",中間処理!$G:$G,中間処理!$I:$I),中間処理!$E:$E,K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170,中間処理!$B:$B,"予定",中間処理!$C:$C,"&gt;="&amp;$G$1,中間処理!$C:$C,"&lt;="&amp;$G$2,中間処理!$D:$D,IF($G$3="すべての作業","&lt;&gt;",$G$3)),0)
)
/IF($G$5="10aあたり",K$8*10,1)),"")</f>
        <v/>
      </c>
      <c r="L170" s="35" t="str">
        <f>IFERROR(IF(L$7="","",
(
SUMIFS(IF($G$4="作業時間（hh:mm）",中間処理!$G:$G,中間処理!$I:$I),中間処理!$E:$E,L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170,中間処理!$B:$B,"予定",中間処理!$C:$C,"&gt;="&amp;$G$1,中間処理!$C:$C,"&lt;="&amp;$G$2,中間処理!$D:$D,IF($G$3="すべての作業","&lt;&gt;",$G$3)),0)
)
/IF($G$5="10aあたり",L$8*10,1)),"")</f>
        <v/>
      </c>
      <c r="M170" s="35" t="str">
        <f>IFERROR(IF(M$7="","",
(
SUMIFS(IF($G$4="作業時間（hh:mm）",中間処理!$G:$G,中間処理!$I:$I),中間処理!$E:$E,M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170,中間処理!$B:$B,"予定",中間処理!$C:$C,"&gt;="&amp;$G$1,中間処理!$C:$C,"&lt;="&amp;$G$2,中間処理!$D:$D,IF($G$3="すべての作業","&lt;&gt;",$G$3)),0)
)
/IF($G$5="10aあたり",M$8*10,1)),"")</f>
        <v/>
      </c>
      <c r="N170" s="35" t="str">
        <f>IFERROR(IF(N$7="","",
(
SUMIFS(IF($G$4="作業時間（hh:mm）",中間処理!$G:$G,中間処理!$I:$I),中間処理!$E:$E,N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170,中間処理!$B:$B,"予定",中間処理!$C:$C,"&gt;="&amp;$G$1,中間処理!$C:$C,"&lt;="&amp;$G$2,中間処理!$D:$D,IF($G$3="すべての作業","&lt;&gt;",$G$3)),0)
)
/IF($G$5="10aあたり",N$8*10,1)),"")</f>
        <v/>
      </c>
      <c r="O170" s="35" t="str">
        <f>IFERROR(IF(O$7="","",
(
SUMIFS(IF($G$4="作業時間（hh:mm）",中間処理!$G:$G,中間処理!$I:$I),中間処理!$E:$E,O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170,中間処理!$B:$B,"予定",中間処理!$C:$C,"&gt;="&amp;$G$1,中間処理!$C:$C,"&lt;="&amp;$G$2,中間処理!$D:$D,IF($G$3="すべての作業","&lt;&gt;",$G$3)),0)
)
/IF($G$5="10aあたり",O$8*10,1)),"")</f>
        <v/>
      </c>
      <c r="P170" s="35" t="str">
        <f>IFERROR(IF(P$7="","",
(
SUMIFS(IF($G$4="作業時間（hh:mm）",中間処理!$G:$G,中間処理!$I:$I),中間処理!$E:$E,P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170,中間処理!$B:$B,"予定",中間処理!$C:$C,"&gt;="&amp;$G$1,中間処理!$C:$C,"&lt;="&amp;$G$2,中間処理!$D:$D,IF($G$3="すべての作業","&lt;&gt;",$G$3)),0)
)
/IF($G$5="10aあたり",P$8*10,1)),"")</f>
        <v/>
      </c>
      <c r="Q170" s="35" t="str">
        <f>IFERROR(IF(Q$7="","",
(
SUMIFS(IF($G$4="作業時間（hh:mm）",中間処理!$G:$G,中間処理!$I:$I),中間処理!$E:$E,Q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170,中間処理!$B:$B,"予定",中間処理!$C:$C,"&gt;="&amp;$G$1,中間処理!$C:$C,"&lt;="&amp;$G$2,中間処理!$D:$D,IF($G$3="すべての作業","&lt;&gt;",$G$3)),0)
)
/IF($G$5="10aあたり",Q$8*10,1)),"")</f>
        <v/>
      </c>
      <c r="R170" s="35" t="str">
        <f>IFERROR(IF(R$7="","",
(
SUMIFS(IF($G$4="作業時間（hh:mm）",中間処理!$G:$G,中間処理!$I:$I),中間処理!$E:$E,R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170,中間処理!$B:$B,"予定",中間処理!$C:$C,"&gt;="&amp;$G$1,中間処理!$C:$C,"&lt;="&amp;$G$2,中間処理!$D:$D,IF($G$3="すべての作業","&lt;&gt;",$G$3)),0)
)
/IF($G$5="10aあたり",R$8*10,1)),"")</f>
        <v/>
      </c>
      <c r="S170" s="35" t="str">
        <f>IFERROR(IF(S$7="","",
(
SUMIFS(IF($G$4="作業時間（hh:mm）",中間処理!$G:$G,中間処理!$I:$I),中間処理!$E:$E,S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170,中間処理!$B:$B,"予定",中間処理!$C:$C,"&gt;="&amp;$G$1,中間処理!$C:$C,"&lt;="&amp;$G$2,中間処理!$D:$D,IF($G$3="すべての作業","&lt;&gt;",$G$3)),0)
)
/IF($G$5="10aあたり",S$8*10,1)),"")</f>
        <v/>
      </c>
      <c r="T170" s="35" t="str">
        <f>IFERROR(IF(T$7="","",
(
SUMIFS(IF($G$4="作業時間（hh:mm）",中間処理!$G:$G,中間処理!$I:$I),中間処理!$E:$E,T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170,中間処理!$B:$B,"予定",中間処理!$C:$C,"&gt;="&amp;$G$1,中間処理!$C:$C,"&lt;="&amp;$G$2,中間処理!$D:$D,IF($G$3="すべての作業","&lt;&gt;",$G$3)),0)
)
/IF($G$5="10aあたり",T$8*10,1)),"")</f>
        <v/>
      </c>
      <c r="U170" s="35" t="str">
        <f>IFERROR(IF(U$7="","",
(
SUMIFS(IF($G$4="作業時間（hh:mm）",中間処理!$G:$G,中間処理!$I:$I),中間処理!$E:$E,U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170,中間処理!$B:$B,"予定",中間処理!$C:$C,"&gt;="&amp;$G$1,中間処理!$C:$C,"&lt;="&amp;$G$2,中間処理!$D:$D,IF($G$3="すべての作業","&lt;&gt;",$G$3)),0)
)
/IF($G$5="10aあたり",U$8*10,1)),"")</f>
        <v/>
      </c>
      <c r="V170" s="35" t="str">
        <f>IFERROR(IF(V$7="","",
(
SUMIFS(IF($G$4="作業時間（hh:mm）",中間処理!$G:$G,中間処理!$I:$I),中間処理!$E:$E,V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170,中間処理!$B:$B,"予定",中間処理!$C:$C,"&gt;="&amp;$G$1,中間処理!$C:$C,"&lt;="&amp;$G$2,中間処理!$D:$D,IF($G$3="すべての作業","&lt;&gt;",$G$3)),0)
)
/IF($G$5="10aあたり",V$8*10,1)),"")</f>
        <v/>
      </c>
      <c r="W170" s="35" t="str">
        <f>IFERROR(IF(W$7="","",
(
SUMIFS(IF($G$4="作業時間（hh:mm）",中間処理!$G:$G,中間処理!$I:$I),中間処理!$E:$E,W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170,中間処理!$B:$B,"予定",中間処理!$C:$C,"&gt;="&amp;$G$1,中間処理!$C:$C,"&lt;="&amp;$G$2,中間処理!$D:$D,IF($G$3="すべての作業","&lt;&gt;",$G$3)),0)
)
/IF($G$5="10aあたり",W$8*10,1)),"")</f>
        <v/>
      </c>
      <c r="X170" s="35" t="str">
        <f>IFERROR(IF(X$7="","",
(
SUMIFS(IF($G$4="作業時間（hh:mm）",中間処理!$G:$G,中間処理!$I:$I),中間処理!$E:$E,X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170,中間処理!$B:$B,"予定",中間処理!$C:$C,"&gt;="&amp;$G$1,中間処理!$C:$C,"&lt;="&amp;$G$2,中間処理!$D:$D,IF($G$3="すべての作業","&lt;&gt;",$G$3)),0)
)
/IF($G$5="10aあたり",X$8*10,1)),"")</f>
        <v/>
      </c>
      <c r="Y170" s="35" t="str">
        <f>IFERROR(IF(Y$7="","",
(
SUMIFS(IF($G$4="作業時間（hh:mm）",中間処理!$G:$G,中間処理!$I:$I),中間処理!$E:$E,Y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170,中間処理!$B:$B,"予定",中間処理!$C:$C,"&gt;="&amp;$G$1,中間処理!$C:$C,"&lt;="&amp;$G$2,中間処理!$D:$D,IF($G$3="すべての作業","&lt;&gt;",$G$3)),0)
)
/IF($G$5="10aあたり",Y$8*10,1)),"")</f>
        <v/>
      </c>
      <c r="Z170" s="35" t="str">
        <f>IFERROR(IF(Z$7="","",
(
SUMIFS(IF($G$4="作業時間（hh:mm）",中間処理!$G:$G,中間処理!$I:$I),中間処理!$E:$E,Z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170,中間処理!$B:$B,"予定",中間処理!$C:$C,"&gt;="&amp;$G$1,中間処理!$C:$C,"&lt;="&amp;$G$2,中間処理!$D:$D,IF($G$3="すべての作業","&lt;&gt;",$G$3)),0)
)
/IF($G$5="10aあたり",Z$8*10,1)),"")</f>
        <v/>
      </c>
      <c r="AA170" s="35" t="str">
        <f>IFERROR(IF(AA$7="","",
(
SUMIFS(IF($G$4="作業時間（hh:mm）",中間処理!$G:$G,中間処理!$I:$I),中間処理!$E:$E,AA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170,中間処理!$B:$B,"予定",中間処理!$C:$C,"&gt;="&amp;$G$1,中間処理!$C:$C,"&lt;="&amp;$G$2,中間処理!$D:$D,IF($G$3="すべての作業","&lt;&gt;",$G$3)),0)
)
/IF($G$5="10aあたり",AA$8*10,1)),"")</f>
        <v/>
      </c>
      <c r="AB170" s="35" t="str">
        <f>IFERROR(IF(AB$7="","",
(
SUMIFS(IF($G$4="作業時間（hh:mm）",中間処理!$G:$G,中間処理!$I:$I),中間処理!$E:$E,AB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170,中間処理!$B:$B,"予定",中間処理!$C:$C,"&gt;="&amp;$G$1,中間処理!$C:$C,"&lt;="&amp;$G$2,中間処理!$D:$D,IF($G$3="すべての作業","&lt;&gt;",$G$3)),0)
)
/IF($G$5="10aあたり",AB$8*10,1)),"")</f>
        <v/>
      </c>
      <c r="AC170" s="35" t="str">
        <f>IFERROR(IF(AC$7="","",
(
SUMIFS(IF($G$4="作業時間（hh:mm）",中間処理!$G:$G,中間処理!$I:$I),中間処理!$E:$E,AC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170,中間処理!$B:$B,"予定",中間処理!$C:$C,"&gt;="&amp;$G$1,中間処理!$C:$C,"&lt;="&amp;$G$2,中間処理!$D:$D,IF($G$3="すべての作業","&lt;&gt;",$G$3)),0)
)
/IF($G$5="10aあたり",AC$8*10,1)),"")</f>
        <v/>
      </c>
      <c r="AD170" s="35" t="str">
        <f>IFERROR(IF(AD$7="","",
(
SUMIFS(IF($G$4="作業時間（hh:mm）",中間処理!$G:$G,中間処理!$I:$I),中間処理!$E:$E,AD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170,中間処理!$B:$B,"予定",中間処理!$C:$C,"&gt;="&amp;$G$1,中間処理!$C:$C,"&lt;="&amp;$G$2,中間処理!$D:$D,IF($G$3="すべての作業","&lt;&gt;",$G$3)),0)
)
/IF($G$5="10aあたり",AD$8*10,1)),"")</f>
        <v/>
      </c>
      <c r="AE170" s="35" t="str">
        <f>IFERROR(IF(AE$7="","",
(
SUMIFS(IF($G$4="作業時間（hh:mm）",中間処理!$G:$G,中間処理!$I:$I),中間処理!$E:$E,AE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170,中間処理!$B:$B,"予定",中間処理!$C:$C,"&gt;="&amp;$G$1,中間処理!$C:$C,"&lt;="&amp;$G$2,中間処理!$D:$D,IF($G$3="すべての作業","&lt;&gt;",$G$3)),0)
)
/IF($G$5="10aあたり",AE$8*10,1)),"")</f>
        <v/>
      </c>
      <c r="AF170" s="35" t="str">
        <f>IFERROR(IF(AF$7="","",
(
SUMIFS(IF($G$4="作業時間（hh:mm）",中間処理!$G:$G,中間処理!$I:$I),中間処理!$E:$E,AF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170,中間処理!$B:$B,"予定",中間処理!$C:$C,"&gt;="&amp;$G$1,中間処理!$C:$C,"&lt;="&amp;$G$2,中間処理!$D:$D,IF($G$3="すべての作業","&lt;&gt;",$G$3)),0)
)
/IF($G$5="10aあたり",AF$8*10,1)),"")</f>
        <v/>
      </c>
      <c r="AG170" s="35" t="str">
        <f>IFERROR(IF(AG$7="","",
(
SUMIFS(IF($G$4="作業時間（hh:mm）",中間処理!$G:$G,中間処理!$I:$I),中間処理!$E:$E,AG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170,中間処理!$B:$B,"予定",中間処理!$C:$C,"&gt;="&amp;$G$1,中間処理!$C:$C,"&lt;="&amp;$G$2,中間処理!$D:$D,IF($G$3="すべての作業","&lt;&gt;",$G$3)),0)
)
/IF($G$5="10aあたり",AG$8*10,1)),"")</f>
        <v/>
      </c>
      <c r="AH170" s="35" t="str">
        <f>IFERROR(IF(AH$7="","",
(
SUMIFS(IF($G$4="作業時間（hh:mm）",中間処理!$G:$G,中間処理!$I:$I),中間処理!$E:$E,AH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170,中間処理!$B:$B,"予定",中間処理!$C:$C,"&gt;="&amp;$G$1,中間処理!$C:$C,"&lt;="&amp;$G$2,中間処理!$D:$D,IF($G$3="すべての作業","&lt;&gt;",$G$3)),0)
)
/IF($G$5="10aあたり",AH$8*10,1)),"")</f>
        <v/>
      </c>
      <c r="AI170" s="35" t="str">
        <f>IFERROR(IF(AI$7="","",
(
SUMIFS(IF($G$4="作業時間（hh:mm）",中間処理!$G:$G,中間処理!$I:$I),中間処理!$E:$E,AI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170,中間処理!$B:$B,"予定",中間処理!$C:$C,"&gt;="&amp;$G$1,中間処理!$C:$C,"&lt;="&amp;$G$2,中間処理!$D:$D,IF($G$3="すべての作業","&lt;&gt;",$G$3)),0)
)
/IF($G$5="10aあたり",AI$8*10,1)),"")</f>
        <v/>
      </c>
      <c r="AJ170" s="35" t="str">
        <f>IFERROR(IF(AJ$7="","",
(
SUMIFS(IF($G$4="作業時間（hh:mm）",中間処理!$G:$G,中間処理!$I:$I),中間処理!$E:$E,AJ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170,中間処理!$B:$B,"予定",中間処理!$C:$C,"&gt;="&amp;$G$1,中間処理!$C:$C,"&lt;="&amp;$G$2,中間処理!$D:$D,IF($G$3="すべての作業","&lt;&gt;",$G$3)),0)
)
/IF($G$5="10aあたり",AJ$8*10,1)),"")</f>
        <v/>
      </c>
      <c r="AK170" s="35" t="str">
        <f>IFERROR(IF(AK$7="","",
(
SUMIFS(IF($G$4="作業時間（hh:mm）",中間処理!$G:$G,中間処理!$I:$I),中間処理!$E:$E,AK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170,中間処理!$B:$B,"予定",中間処理!$C:$C,"&gt;="&amp;$G$1,中間処理!$C:$C,"&lt;="&amp;$G$2,中間処理!$D:$D,IF($G$3="すべての作業","&lt;&gt;",$G$3)),0)
)
/IF($G$5="10aあたり",AK$8*10,1)),"")</f>
        <v/>
      </c>
      <c r="AL170" s="35" t="str">
        <f>IFERROR(IF(AL$7="","",
(
SUMIFS(IF($G$4="作業時間（hh:mm）",中間処理!$G:$G,中間処理!$I:$I),中間処理!$E:$E,AL$7,中間処理!$F:$F,$F170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170,中間処理!$B:$B,"予定",中間処理!$C:$C,"&gt;="&amp;$G$1,中間処理!$C:$C,"&lt;="&amp;$G$2,中間処理!$D:$D,IF($G$3="すべての作業","&lt;&gt;",$G$3)),0)
)
/IF($G$5="10aあたり",AL$8*10,1)),"")</f>
        <v/>
      </c>
    </row>
    <row r="171" spans="7:38">
      <c r="G171" s="13"/>
      <c r="H171" s="22" t="str">
        <f>IF(G171="","",
IF(G$4="作業時間（hh:mm）",SUM(I171:AL171),
IF(
COUNTIFS(単価情報!C:C,F171,単価情報!B:B,"作業者",単価情報!K:K,"&gt;="&amp;G$1,単価情報!J:J,"&lt;="&amp;G$2)
+COUNTIFS(単価情報!C:C,F171,単価情報!B:B,"作業者",単価情報!K:K,"",単価情報!J:J,"&lt;="&amp;G$2)=0,
"単価設定なし",SUM(I171:AL171))))</f>
        <v/>
      </c>
      <c r="I171" s="34" t="str">
        <f>IFERROR(IF(I$7="","",
(
SUMIFS(IF($G$4="作業時間（hh:mm）",中間処理!$G:$G,中間処理!$I:$I),中間処理!$E:$E,I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171,中間処理!$B:$B,"予定",中間処理!$C:$C,"&gt;="&amp;$G$1,中間処理!$C:$C,"&lt;="&amp;$G$2,中間処理!$D:$D,IF($G$3="すべての作業","&lt;&gt;",$G$3)),0)
)
/IF($G$5="10aあたり",I$8*10,1)),"")</f>
        <v/>
      </c>
      <c r="J171" s="35" t="str">
        <f>IFERROR(IF(J$7="","",
(
SUMIFS(IF($G$4="作業時間（hh:mm）",中間処理!$G:$G,中間処理!$I:$I),中間処理!$E:$E,J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171,中間処理!$B:$B,"予定",中間処理!$C:$C,"&gt;="&amp;$G$1,中間処理!$C:$C,"&lt;="&amp;$G$2,中間処理!$D:$D,IF($G$3="すべての作業","&lt;&gt;",$G$3)),0)
)
/IF($G$5="10aあたり",J$8*10,1)),"")</f>
        <v/>
      </c>
      <c r="K171" s="35" t="str">
        <f>IFERROR(IF(K$7="","",
(
SUMIFS(IF($G$4="作業時間（hh:mm）",中間処理!$G:$G,中間処理!$I:$I),中間処理!$E:$E,K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171,中間処理!$B:$B,"予定",中間処理!$C:$C,"&gt;="&amp;$G$1,中間処理!$C:$C,"&lt;="&amp;$G$2,中間処理!$D:$D,IF($G$3="すべての作業","&lt;&gt;",$G$3)),0)
)
/IF($G$5="10aあたり",K$8*10,1)),"")</f>
        <v/>
      </c>
      <c r="L171" s="35" t="str">
        <f>IFERROR(IF(L$7="","",
(
SUMIFS(IF($G$4="作業時間（hh:mm）",中間処理!$G:$G,中間処理!$I:$I),中間処理!$E:$E,L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171,中間処理!$B:$B,"予定",中間処理!$C:$C,"&gt;="&amp;$G$1,中間処理!$C:$C,"&lt;="&amp;$G$2,中間処理!$D:$D,IF($G$3="すべての作業","&lt;&gt;",$G$3)),0)
)
/IF($G$5="10aあたり",L$8*10,1)),"")</f>
        <v/>
      </c>
      <c r="M171" s="35" t="str">
        <f>IFERROR(IF(M$7="","",
(
SUMIFS(IF($G$4="作業時間（hh:mm）",中間処理!$G:$G,中間処理!$I:$I),中間処理!$E:$E,M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171,中間処理!$B:$B,"予定",中間処理!$C:$C,"&gt;="&amp;$G$1,中間処理!$C:$C,"&lt;="&amp;$G$2,中間処理!$D:$D,IF($G$3="すべての作業","&lt;&gt;",$G$3)),0)
)
/IF($G$5="10aあたり",M$8*10,1)),"")</f>
        <v/>
      </c>
      <c r="N171" s="35" t="str">
        <f>IFERROR(IF(N$7="","",
(
SUMIFS(IF($G$4="作業時間（hh:mm）",中間処理!$G:$G,中間処理!$I:$I),中間処理!$E:$E,N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171,中間処理!$B:$B,"予定",中間処理!$C:$C,"&gt;="&amp;$G$1,中間処理!$C:$C,"&lt;="&amp;$G$2,中間処理!$D:$D,IF($G$3="すべての作業","&lt;&gt;",$G$3)),0)
)
/IF($G$5="10aあたり",N$8*10,1)),"")</f>
        <v/>
      </c>
      <c r="O171" s="35" t="str">
        <f>IFERROR(IF(O$7="","",
(
SUMIFS(IF($G$4="作業時間（hh:mm）",中間処理!$G:$G,中間処理!$I:$I),中間処理!$E:$E,O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171,中間処理!$B:$B,"予定",中間処理!$C:$C,"&gt;="&amp;$G$1,中間処理!$C:$C,"&lt;="&amp;$G$2,中間処理!$D:$D,IF($G$3="すべての作業","&lt;&gt;",$G$3)),0)
)
/IF($G$5="10aあたり",O$8*10,1)),"")</f>
        <v/>
      </c>
      <c r="P171" s="35" t="str">
        <f>IFERROR(IF(P$7="","",
(
SUMIFS(IF($G$4="作業時間（hh:mm）",中間処理!$G:$G,中間処理!$I:$I),中間処理!$E:$E,P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171,中間処理!$B:$B,"予定",中間処理!$C:$C,"&gt;="&amp;$G$1,中間処理!$C:$C,"&lt;="&amp;$G$2,中間処理!$D:$D,IF($G$3="すべての作業","&lt;&gt;",$G$3)),0)
)
/IF($G$5="10aあたり",P$8*10,1)),"")</f>
        <v/>
      </c>
      <c r="Q171" s="35" t="str">
        <f>IFERROR(IF(Q$7="","",
(
SUMIFS(IF($G$4="作業時間（hh:mm）",中間処理!$G:$G,中間処理!$I:$I),中間処理!$E:$E,Q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171,中間処理!$B:$B,"予定",中間処理!$C:$C,"&gt;="&amp;$G$1,中間処理!$C:$C,"&lt;="&amp;$G$2,中間処理!$D:$D,IF($G$3="すべての作業","&lt;&gt;",$G$3)),0)
)
/IF($G$5="10aあたり",Q$8*10,1)),"")</f>
        <v/>
      </c>
      <c r="R171" s="35" t="str">
        <f>IFERROR(IF(R$7="","",
(
SUMIFS(IF($G$4="作業時間（hh:mm）",中間処理!$G:$G,中間処理!$I:$I),中間処理!$E:$E,R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171,中間処理!$B:$B,"予定",中間処理!$C:$C,"&gt;="&amp;$G$1,中間処理!$C:$C,"&lt;="&amp;$G$2,中間処理!$D:$D,IF($G$3="すべての作業","&lt;&gt;",$G$3)),0)
)
/IF($G$5="10aあたり",R$8*10,1)),"")</f>
        <v/>
      </c>
      <c r="S171" s="35" t="str">
        <f>IFERROR(IF(S$7="","",
(
SUMIFS(IF($G$4="作業時間（hh:mm）",中間処理!$G:$G,中間処理!$I:$I),中間処理!$E:$E,S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171,中間処理!$B:$B,"予定",中間処理!$C:$C,"&gt;="&amp;$G$1,中間処理!$C:$C,"&lt;="&amp;$G$2,中間処理!$D:$D,IF($G$3="すべての作業","&lt;&gt;",$G$3)),0)
)
/IF($G$5="10aあたり",S$8*10,1)),"")</f>
        <v/>
      </c>
      <c r="T171" s="35" t="str">
        <f>IFERROR(IF(T$7="","",
(
SUMIFS(IF($G$4="作業時間（hh:mm）",中間処理!$G:$G,中間処理!$I:$I),中間処理!$E:$E,T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171,中間処理!$B:$B,"予定",中間処理!$C:$C,"&gt;="&amp;$G$1,中間処理!$C:$C,"&lt;="&amp;$G$2,中間処理!$D:$D,IF($G$3="すべての作業","&lt;&gt;",$G$3)),0)
)
/IF($G$5="10aあたり",T$8*10,1)),"")</f>
        <v/>
      </c>
      <c r="U171" s="35" t="str">
        <f>IFERROR(IF(U$7="","",
(
SUMIFS(IF($G$4="作業時間（hh:mm）",中間処理!$G:$G,中間処理!$I:$I),中間処理!$E:$E,U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171,中間処理!$B:$B,"予定",中間処理!$C:$C,"&gt;="&amp;$G$1,中間処理!$C:$C,"&lt;="&amp;$G$2,中間処理!$D:$D,IF($G$3="すべての作業","&lt;&gt;",$G$3)),0)
)
/IF($G$5="10aあたり",U$8*10,1)),"")</f>
        <v/>
      </c>
      <c r="V171" s="35" t="str">
        <f>IFERROR(IF(V$7="","",
(
SUMIFS(IF($G$4="作業時間（hh:mm）",中間処理!$G:$G,中間処理!$I:$I),中間処理!$E:$E,V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171,中間処理!$B:$B,"予定",中間処理!$C:$C,"&gt;="&amp;$G$1,中間処理!$C:$C,"&lt;="&amp;$G$2,中間処理!$D:$D,IF($G$3="すべての作業","&lt;&gt;",$G$3)),0)
)
/IF($G$5="10aあたり",V$8*10,1)),"")</f>
        <v/>
      </c>
      <c r="W171" s="35" t="str">
        <f>IFERROR(IF(W$7="","",
(
SUMIFS(IF($G$4="作業時間（hh:mm）",中間処理!$G:$G,中間処理!$I:$I),中間処理!$E:$E,W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171,中間処理!$B:$B,"予定",中間処理!$C:$C,"&gt;="&amp;$G$1,中間処理!$C:$C,"&lt;="&amp;$G$2,中間処理!$D:$D,IF($G$3="すべての作業","&lt;&gt;",$G$3)),0)
)
/IF($G$5="10aあたり",W$8*10,1)),"")</f>
        <v/>
      </c>
      <c r="X171" s="35" t="str">
        <f>IFERROR(IF(X$7="","",
(
SUMIFS(IF($G$4="作業時間（hh:mm）",中間処理!$G:$G,中間処理!$I:$I),中間処理!$E:$E,X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171,中間処理!$B:$B,"予定",中間処理!$C:$C,"&gt;="&amp;$G$1,中間処理!$C:$C,"&lt;="&amp;$G$2,中間処理!$D:$D,IF($G$3="すべての作業","&lt;&gt;",$G$3)),0)
)
/IF($G$5="10aあたり",X$8*10,1)),"")</f>
        <v/>
      </c>
      <c r="Y171" s="35" t="str">
        <f>IFERROR(IF(Y$7="","",
(
SUMIFS(IF($G$4="作業時間（hh:mm）",中間処理!$G:$G,中間処理!$I:$I),中間処理!$E:$E,Y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171,中間処理!$B:$B,"予定",中間処理!$C:$C,"&gt;="&amp;$G$1,中間処理!$C:$C,"&lt;="&amp;$G$2,中間処理!$D:$D,IF($G$3="すべての作業","&lt;&gt;",$G$3)),0)
)
/IF($G$5="10aあたり",Y$8*10,1)),"")</f>
        <v/>
      </c>
      <c r="Z171" s="35" t="str">
        <f>IFERROR(IF(Z$7="","",
(
SUMIFS(IF($G$4="作業時間（hh:mm）",中間処理!$G:$G,中間処理!$I:$I),中間処理!$E:$E,Z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171,中間処理!$B:$B,"予定",中間処理!$C:$C,"&gt;="&amp;$G$1,中間処理!$C:$C,"&lt;="&amp;$G$2,中間処理!$D:$D,IF($G$3="すべての作業","&lt;&gt;",$G$3)),0)
)
/IF($G$5="10aあたり",Z$8*10,1)),"")</f>
        <v/>
      </c>
      <c r="AA171" s="35" t="str">
        <f>IFERROR(IF(AA$7="","",
(
SUMIFS(IF($G$4="作業時間（hh:mm）",中間処理!$G:$G,中間処理!$I:$I),中間処理!$E:$E,AA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171,中間処理!$B:$B,"予定",中間処理!$C:$C,"&gt;="&amp;$G$1,中間処理!$C:$C,"&lt;="&amp;$G$2,中間処理!$D:$D,IF($G$3="すべての作業","&lt;&gt;",$G$3)),0)
)
/IF($G$5="10aあたり",AA$8*10,1)),"")</f>
        <v/>
      </c>
      <c r="AB171" s="35" t="str">
        <f>IFERROR(IF(AB$7="","",
(
SUMIFS(IF($G$4="作業時間（hh:mm）",中間処理!$G:$G,中間処理!$I:$I),中間処理!$E:$E,AB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171,中間処理!$B:$B,"予定",中間処理!$C:$C,"&gt;="&amp;$G$1,中間処理!$C:$C,"&lt;="&amp;$G$2,中間処理!$D:$D,IF($G$3="すべての作業","&lt;&gt;",$G$3)),0)
)
/IF($G$5="10aあたり",AB$8*10,1)),"")</f>
        <v/>
      </c>
      <c r="AC171" s="35" t="str">
        <f>IFERROR(IF(AC$7="","",
(
SUMIFS(IF($G$4="作業時間（hh:mm）",中間処理!$G:$G,中間処理!$I:$I),中間処理!$E:$E,AC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171,中間処理!$B:$B,"予定",中間処理!$C:$C,"&gt;="&amp;$G$1,中間処理!$C:$C,"&lt;="&amp;$G$2,中間処理!$D:$D,IF($G$3="すべての作業","&lt;&gt;",$G$3)),0)
)
/IF($G$5="10aあたり",AC$8*10,1)),"")</f>
        <v/>
      </c>
      <c r="AD171" s="35" t="str">
        <f>IFERROR(IF(AD$7="","",
(
SUMIFS(IF($G$4="作業時間（hh:mm）",中間処理!$G:$G,中間処理!$I:$I),中間処理!$E:$E,AD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171,中間処理!$B:$B,"予定",中間処理!$C:$C,"&gt;="&amp;$G$1,中間処理!$C:$C,"&lt;="&amp;$G$2,中間処理!$D:$D,IF($G$3="すべての作業","&lt;&gt;",$G$3)),0)
)
/IF($G$5="10aあたり",AD$8*10,1)),"")</f>
        <v/>
      </c>
      <c r="AE171" s="35" t="str">
        <f>IFERROR(IF(AE$7="","",
(
SUMIFS(IF($G$4="作業時間（hh:mm）",中間処理!$G:$G,中間処理!$I:$I),中間処理!$E:$E,AE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171,中間処理!$B:$B,"予定",中間処理!$C:$C,"&gt;="&amp;$G$1,中間処理!$C:$C,"&lt;="&amp;$G$2,中間処理!$D:$D,IF($G$3="すべての作業","&lt;&gt;",$G$3)),0)
)
/IF($G$5="10aあたり",AE$8*10,1)),"")</f>
        <v/>
      </c>
      <c r="AF171" s="35" t="str">
        <f>IFERROR(IF(AF$7="","",
(
SUMIFS(IF($G$4="作業時間（hh:mm）",中間処理!$G:$G,中間処理!$I:$I),中間処理!$E:$E,AF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171,中間処理!$B:$B,"予定",中間処理!$C:$C,"&gt;="&amp;$G$1,中間処理!$C:$C,"&lt;="&amp;$G$2,中間処理!$D:$D,IF($G$3="すべての作業","&lt;&gt;",$G$3)),0)
)
/IF($G$5="10aあたり",AF$8*10,1)),"")</f>
        <v/>
      </c>
      <c r="AG171" s="35" t="str">
        <f>IFERROR(IF(AG$7="","",
(
SUMIFS(IF($G$4="作業時間（hh:mm）",中間処理!$G:$G,中間処理!$I:$I),中間処理!$E:$E,AG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171,中間処理!$B:$B,"予定",中間処理!$C:$C,"&gt;="&amp;$G$1,中間処理!$C:$C,"&lt;="&amp;$G$2,中間処理!$D:$D,IF($G$3="すべての作業","&lt;&gt;",$G$3)),0)
)
/IF($G$5="10aあたり",AG$8*10,1)),"")</f>
        <v/>
      </c>
      <c r="AH171" s="35" t="str">
        <f>IFERROR(IF(AH$7="","",
(
SUMIFS(IF($G$4="作業時間（hh:mm）",中間処理!$G:$G,中間処理!$I:$I),中間処理!$E:$E,AH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171,中間処理!$B:$B,"予定",中間処理!$C:$C,"&gt;="&amp;$G$1,中間処理!$C:$C,"&lt;="&amp;$G$2,中間処理!$D:$D,IF($G$3="すべての作業","&lt;&gt;",$G$3)),0)
)
/IF($G$5="10aあたり",AH$8*10,1)),"")</f>
        <v/>
      </c>
      <c r="AI171" s="35" t="str">
        <f>IFERROR(IF(AI$7="","",
(
SUMIFS(IF($G$4="作業時間（hh:mm）",中間処理!$G:$G,中間処理!$I:$I),中間処理!$E:$E,AI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171,中間処理!$B:$B,"予定",中間処理!$C:$C,"&gt;="&amp;$G$1,中間処理!$C:$C,"&lt;="&amp;$G$2,中間処理!$D:$D,IF($G$3="すべての作業","&lt;&gt;",$G$3)),0)
)
/IF($G$5="10aあたり",AI$8*10,1)),"")</f>
        <v/>
      </c>
      <c r="AJ171" s="35" t="str">
        <f>IFERROR(IF(AJ$7="","",
(
SUMIFS(IF($G$4="作業時間（hh:mm）",中間処理!$G:$G,中間処理!$I:$I),中間処理!$E:$E,AJ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171,中間処理!$B:$B,"予定",中間処理!$C:$C,"&gt;="&amp;$G$1,中間処理!$C:$C,"&lt;="&amp;$G$2,中間処理!$D:$D,IF($G$3="すべての作業","&lt;&gt;",$G$3)),0)
)
/IF($G$5="10aあたり",AJ$8*10,1)),"")</f>
        <v/>
      </c>
      <c r="AK171" s="35" t="str">
        <f>IFERROR(IF(AK$7="","",
(
SUMIFS(IF($G$4="作業時間（hh:mm）",中間処理!$G:$G,中間処理!$I:$I),中間処理!$E:$E,AK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171,中間処理!$B:$B,"予定",中間処理!$C:$C,"&gt;="&amp;$G$1,中間処理!$C:$C,"&lt;="&amp;$G$2,中間処理!$D:$D,IF($G$3="すべての作業","&lt;&gt;",$G$3)),0)
)
/IF($G$5="10aあたり",AK$8*10,1)),"")</f>
        <v/>
      </c>
      <c r="AL171" s="35" t="str">
        <f>IFERROR(IF(AL$7="","",
(
SUMIFS(IF($G$4="作業時間（hh:mm）",中間処理!$G:$G,中間処理!$I:$I),中間処理!$E:$E,AL$7,中間処理!$F:$F,$F171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171,中間処理!$B:$B,"予定",中間処理!$C:$C,"&gt;="&amp;$G$1,中間処理!$C:$C,"&lt;="&amp;$G$2,中間処理!$D:$D,IF($G$3="すべての作業","&lt;&gt;",$G$3)),0)
)
/IF($G$5="10aあたり",AL$8*10,1)),"")</f>
        <v/>
      </c>
    </row>
    <row r="172" spans="7:38">
      <c r="G172" s="13"/>
      <c r="H172" s="22" t="str">
        <f>IF(G172="","",
IF(G$4="作業時間（hh:mm）",SUM(I172:AL172),
IF(
COUNTIFS(単価情報!C:C,F172,単価情報!B:B,"作業者",単価情報!K:K,"&gt;="&amp;G$1,単価情報!J:J,"&lt;="&amp;G$2)
+COUNTIFS(単価情報!C:C,F172,単価情報!B:B,"作業者",単価情報!K:K,"",単価情報!J:J,"&lt;="&amp;G$2)=0,
"単価設定なし",SUM(I172:AL172))))</f>
        <v/>
      </c>
      <c r="I172" s="34" t="str">
        <f>IFERROR(IF(I$7="","",
(
SUMIFS(IF($G$4="作業時間（hh:mm）",中間処理!$G:$G,中間処理!$I:$I),中間処理!$E:$E,I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172,中間処理!$B:$B,"予定",中間処理!$C:$C,"&gt;="&amp;$G$1,中間処理!$C:$C,"&lt;="&amp;$G$2,中間処理!$D:$D,IF($G$3="すべての作業","&lt;&gt;",$G$3)),0)
)
/IF($G$5="10aあたり",I$8*10,1)),"")</f>
        <v/>
      </c>
      <c r="J172" s="35" t="str">
        <f>IFERROR(IF(J$7="","",
(
SUMIFS(IF($G$4="作業時間（hh:mm）",中間処理!$G:$G,中間処理!$I:$I),中間処理!$E:$E,J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172,中間処理!$B:$B,"予定",中間処理!$C:$C,"&gt;="&amp;$G$1,中間処理!$C:$C,"&lt;="&amp;$G$2,中間処理!$D:$D,IF($G$3="すべての作業","&lt;&gt;",$G$3)),0)
)
/IF($G$5="10aあたり",J$8*10,1)),"")</f>
        <v/>
      </c>
      <c r="K172" s="35" t="str">
        <f>IFERROR(IF(K$7="","",
(
SUMIFS(IF($G$4="作業時間（hh:mm）",中間処理!$G:$G,中間処理!$I:$I),中間処理!$E:$E,K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172,中間処理!$B:$B,"予定",中間処理!$C:$C,"&gt;="&amp;$G$1,中間処理!$C:$C,"&lt;="&amp;$G$2,中間処理!$D:$D,IF($G$3="すべての作業","&lt;&gt;",$G$3)),0)
)
/IF($G$5="10aあたり",K$8*10,1)),"")</f>
        <v/>
      </c>
      <c r="L172" s="35" t="str">
        <f>IFERROR(IF(L$7="","",
(
SUMIFS(IF($G$4="作業時間（hh:mm）",中間処理!$G:$G,中間処理!$I:$I),中間処理!$E:$E,L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172,中間処理!$B:$B,"予定",中間処理!$C:$C,"&gt;="&amp;$G$1,中間処理!$C:$C,"&lt;="&amp;$G$2,中間処理!$D:$D,IF($G$3="すべての作業","&lt;&gt;",$G$3)),0)
)
/IF($G$5="10aあたり",L$8*10,1)),"")</f>
        <v/>
      </c>
      <c r="M172" s="35" t="str">
        <f>IFERROR(IF(M$7="","",
(
SUMIFS(IF($G$4="作業時間（hh:mm）",中間処理!$G:$G,中間処理!$I:$I),中間処理!$E:$E,M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172,中間処理!$B:$B,"予定",中間処理!$C:$C,"&gt;="&amp;$G$1,中間処理!$C:$C,"&lt;="&amp;$G$2,中間処理!$D:$D,IF($G$3="すべての作業","&lt;&gt;",$G$3)),0)
)
/IF($G$5="10aあたり",M$8*10,1)),"")</f>
        <v/>
      </c>
      <c r="N172" s="35" t="str">
        <f>IFERROR(IF(N$7="","",
(
SUMIFS(IF($G$4="作業時間（hh:mm）",中間処理!$G:$G,中間処理!$I:$I),中間処理!$E:$E,N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172,中間処理!$B:$B,"予定",中間処理!$C:$C,"&gt;="&amp;$G$1,中間処理!$C:$C,"&lt;="&amp;$G$2,中間処理!$D:$D,IF($G$3="すべての作業","&lt;&gt;",$G$3)),0)
)
/IF($G$5="10aあたり",N$8*10,1)),"")</f>
        <v/>
      </c>
      <c r="O172" s="35" t="str">
        <f>IFERROR(IF(O$7="","",
(
SUMIFS(IF($G$4="作業時間（hh:mm）",中間処理!$G:$G,中間処理!$I:$I),中間処理!$E:$E,O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172,中間処理!$B:$B,"予定",中間処理!$C:$C,"&gt;="&amp;$G$1,中間処理!$C:$C,"&lt;="&amp;$G$2,中間処理!$D:$D,IF($G$3="すべての作業","&lt;&gt;",$G$3)),0)
)
/IF($G$5="10aあたり",O$8*10,1)),"")</f>
        <v/>
      </c>
      <c r="P172" s="35" t="str">
        <f>IFERROR(IF(P$7="","",
(
SUMIFS(IF($G$4="作業時間（hh:mm）",中間処理!$G:$G,中間処理!$I:$I),中間処理!$E:$E,P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172,中間処理!$B:$B,"予定",中間処理!$C:$C,"&gt;="&amp;$G$1,中間処理!$C:$C,"&lt;="&amp;$G$2,中間処理!$D:$D,IF($G$3="すべての作業","&lt;&gt;",$G$3)),0)
)
/IF($G$5="10aあたり",P$8*10,1)),"")</f>
        <v/>
      </c>
      <c r="Q172" s="35" t="str">
        <f>IFERROR(IF(Q$7="","",
(
SUMIFS(IF($G$4="作業時間（hh:mm）",中間処理!$G:$G,中間処理!$I:$I),中間処理!$E:$E,Q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172,中間処理!$B:$B,"予定",中間処理!$C:$C,"&gt;="&amp;$G$1,中間処理!$C:$C,"&lt;="&amp;$G$2,中間処理!$D:$D,IF($G$3="すべての作業","&lt;&gt;",$G$3)),0)
)
/IF($G$5="10aあたり",Q$8*10,1)),"")</f>
        <v/>
      </c>
      <c r="R172" s="35" t="str">
        <f>IFERROR(IF(R$7="","",
(
SUMIFS(IF($G$4="作業時間（hh:mm）",中間処理!$G:$G,中間処理!$I:$I),中間処理!$E:$E,R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172,中間処理!$B:$B,"予定",中間処理!$C:$C,"&gt;="&amp;$G$1,中間処理!$C:$C,"&lt;="&amp;$G$2,中間処理!$D:$D,IF($G$3="すべての作業","&lt;&gt;",$G$3)),0)
)
/IF($G$5="10aあたり",R$8*10,1)),"")</f>
        <v/>
      </c>
      <c r="S172" s="35" t="str">
        <f>IFERROR(IF(S$7="","",
(
SUMIFS(IF($G$4="作業時間（hh:mm）",中間処理!$G:$G,中間処理!$I:$I),中間処理!$E:$E,S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172,中間処理!$B:$B,"予定",中間処理!$C:$C,"&gt;="&amp;$G$1,中間処理!$C:$C,"&lt;="&amp;$G$2,中間処理!$D:$D,IF($G$3="すべての作業","&lt;&gt;",$G$3)),0)
)
/IF($G$5="10aあたり",S$8*10,1)),"")</f>
        <v/>
      </c>
      <c r="T172" s="35" t="str">
        <f>IFERROR(IF(T$7="","",
(
SUMIFS(IF($G$4="作業時間（hh:mm）",中間処理!$G:$G,中間処理!$I:$I),中間処理!$E:$E,T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172,中間処理!$B:$B,"予定",中間処理!$C:$C,"&gt;="&amp;$G$1,中間処理!$C:$C,"&lt;="&amp;$G$2,中間処理!$D:$D,IF($G$3="すべての作業","&lt;&gt;",$G$3)),0)
)
/IF($G$5="10aあたり",T$8*10,1)),"")</f>
        <v/>
      </c>
      <c r="U172" s="35" t="str">
        <f>IFERROR(IF(U$7="","",
(
SUMIFS(IF($G$4="作業時間（hh:mm）",中間処理!$G:$G,中間処理!$I:$I),中間処理!$E:$E,U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172,中間処理!$B:$B,"予定",中間処理!$C:$C,"&gt;="&amp;$G$1,中間処理!$C:$C,"&lt;="&amp;$G$2,中間処理!$D:$D,IF($G$3="すべての作業","&lt;&gt;",$G$3)),0)
)
/IF($G$5="10aあたり",U$8*10,1)),"")</f>
        <v/>
      </c>
      <c r="V172" s="35" t="str">
        <f>IFERROR(IF(V$7="","",
(
SUMIFS(IF($G$4="作業時間（hh:mm）",中間処理!$G:$G,中間処理!$I:$I),中間処理!$E:$E,V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172,中間処理!$B:$B,"予定",中間処理!$C:$C,"&gt;="&amp;$G$1,中間処理!$C:$C,"&lt;="&amp;$G$2,中間処理!$D:$D,IF($G$3="すべての作業","&lt;&gt;",$G$3)),0)
)
/IF($G$5="10aあたり",V$8*10,1)),"")</f>
        <v/>
      </c>
      <c r="W172" s="35" t="str">
        <f>IFERROR(IF(W$7="","",
(
SUMIFS(IF($G$4="作業時間（hh:mm）",中間処理!$G:$G,中間処理!$I:$I),中間処理!$E:$E,W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172,中間処理!$B:$B,"予定",中間処理!$C:$C,"&gt;="&amp;$G$1,中間処理!$C:$C,"&lt;="&amp;$G$2,中間処理!$D:$D,IF($G$3="すべての作業","&lt;&gt;",$G$3)),0)
)
/IF($G$5="10aあたり",W$8*10,1)),"")</f>
        <v/>
      </c>
      <c r="X172" s="35" t="str">
        <f>IFERROR(IF(X$7="","",
(
SUMIFS(IF($G$4="作業時間（hh:mm）",中間処理!$G:$G,中間処理!$I:$I),中間処理!$E:$E,X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172,中間処理!$B:$B,"予定",中間処理!$C:$C,"&gt;="&amp;$G$1,中間処理!$C:$C,"&lt;="&amp;$G$2,中間処理!$D:$D,IF($G$3="すべての作業","&lt;&gt;",$G$3)),0)
)
/IF($G$5="10aあたり",X$8*10,1)),"")</f>
        <v/>
      </c>
      <c r="Y172" s="35" t="str">
        <f>IFERROR(IF(Y$7="","",
(
SUMIFS(IF($G$4="作業時間（hh:mm）",中間処理!$G:$G,中間処理!$I:$I),中間処理!$E:$E,Y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172,中間処理!$B:$B,"予定",中間処理!$C:$C,"&gt;="&amp;$G$1,中間処理!$C:$C,"&lt;="&amp;$G$2,中間処理!$D:$D,IF($G$3="すべての作業","&lt;&gt;",$G$3)),0)
)
/IF($G$5="10aあたり",Y$8*10,1)),"")</f>
        <v/>
      </c>
      <c r="Z172" s="35" t="str">
        <f>IFERROR(IF(Z$7="","",
(
SUMIFS(IF($G$4="作業時間（hh:mm）",中間処理!$G:$G,中間処理!$I:$I),中間処理!$E:$E,Z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172,中間処理!$B:$B,"予定",中間処理!$C:$C,"&gt;="&amp;$G$1,中間処理!$C:$C,"&lt;="&amp;$G$2,中間処理!$D:$D,IF($G$3="すべての作業","&lt;&gt;",$G$3)),0)
)
/IF($G$5="10aあたり",Z$8*10,1)),"")</f>
        <v/>
      </c>
      <c r="AA172" s="35" t="str">
        <f>IFERROR(IF(AA$7="","",
(
SUMIFS(IF($G$4="作業時間（hh:mm）",中間処理!$G:$G,中間処理!$I:$I),中間処理!$E:$E,AA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172,中間処理!$B:$B,"予定",中間処理!$C:$C,"&gt;="&amp;$G$1,中間処理!$C:$C,"&lt;="&amp;$G$2,中間処理!$D:$D,IF($G$3="すべての作業","&lt;&gt;",$G$3)),0)
)
/IF($G$5="10aあたり",AA$8*10,1)),"")</f>
        <v/>
      </c>
      <c r="AB172" s="35" t="str">
        <f>IFERROR(IF(AB$7="","",
(
SUMIFS(IF($G$4="作業時間（hh:mm）",中間処理!$G:$G,中間処理!$I:$I),中間処理!$E:$E,AB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172,中間処理!$B:$B,"予定",中間処理!$C:$C,"&gt;="&amp;$G$1,中間処理!$C:$C,"&lt;="&amp;$G$2,中間処理!$D:$D,IF($G$3="すべての作業","&lt;&gt;",$G$3)),0)
)
/IF($G$5="10aあたり",AB$8*10,1)),"")</f>
        <v/>
      </c>
      <c r="AC172" s="35" t="str">
        <f>IFERROR(IF(AC$7="","",
(
SUMIFS(IF($G$4="作業時間（hh:mm）",中間処理!$G:$G,中間処理!$I:$I),中間処理!$E:$E,AC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172,中間処理!$B:$B,"予定",中間処理!$C:$C,"&gt;="&amp;$G$1,中間処理!$C:$C,"&lt;="&amp;$G$2,中間処理!$D:$D,IF($G$3="すべての作業","&lt;&gt;",$G$3)),0)
)
/IF($G$5="10aあたり",AC$8*10,1)),"")</f>
        <v/>
      </c>
      <c r="AD172" s="35" t="str">
        <f>IFERROR(IF(AD$7="","",
(
SUMIFS(IF($G$4="作業時間（hh:mm）",中間処理!$G:$G,中間処理!$I:$I),中間処理!$E:$E,AD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172,中間処理!$B:$B,"予定",中間処理!$C:$C,"&gt;="&amp;$G$1,中間処理!$C:$C,"&lt;="&amp;$G$2,中間処理!$D:$D,IF($G$3="すべての作業","&lt;&gt;",$G$3)),0)
)
/IF($G$5="10aあたり",AD$8*10,1)),"")</f>
        <v/>
      </c>
      <c r="AE172" s="35" t="str">
        <f>IFERROR(IF(AE$7="","",
(
SUMIFS(IF($G$4="作業時間（hh:mm）",中間処理!$G:$G,中間処理!$I:$I),中間処理!$E:$E,AE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172,中間処理!$B:$B,"予定",中間処理!$C:$C,"&gt;="&amp;$G$1,中間処理!$C:$C,"&lt;="&amp;$G$2,中間処理!$D:$D,IF($G$3="すべての作業","&lt;&gt;",$G$3)),0)
)
/IF($G$5="10aあたり",AE$8*10,1)),"")</f>
        <v/>
      </c>
      <c r="AF172" s="35" t="str">
        <f>IFERROR(IF(AF$7="","",
(
SUMIFS(IF($G$4="作業時間（hh:mm）",中間処理!$G:$G,中間処理!$I:$I),中間処理!$E:$E,AF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172,中間処理!$B:$B,"予定",中間処理!$C:$C,"&gt;="&amp;$G$1,中間処理!$C:$C,"&lt;="&amp;$G$2,中間処理!$D:$D,IF($G$3="すべての作業","&lt;&gt;",$G$3)),0)
)
/IF($G$5="10aあたり",AF$8*10,1)),"")</f>
        <v/>
      </c>
      <c r="AG172" s="35" t="str">
        <f>IFERROR(IF(AG$7="","",
(
SUMIFS(IF($G$4="作業時間（hh:mm）",中間処理!$G:$G,中間処理!$I:$I),中間処理!$E:$E,AG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172,中間処理!$B:$B,"予定",中間処理!$C:$C,"&gt;="&amp;$G$1,中間処理!$C:$C,"&lt;="&amp;$G$2,中間処理!$D:$D,IF($G$3="すべての作業","&lt;&gt;",$G$3)),0)
)
/IF($G$5="10aあたり",AG$8*10,1)),"")</f>
        <v/>
      </c>
      <c r="AH172" s="35" t="str">
        <f>IFERROR(IF(AH$7="","",
(
SUMIFS(IF($G$4="作業時間（hh:mm）",中間処理!$G:$G,中間処理!$I:$I),中間処理!$E:$E,AH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172,中間処理!$B:$B,"予定",中間処理!$C:$C,"&gt;="&amp;$G$1,中間処理!$C:$C,"&lt;="&amp;$G$2,中間処理!$D:$D,IF($G$3="すべての作業","&lt;&gt;",$G$3)),0)
)
/IF($G$5="10aあたり",AH$8*10,1)),"")</f>
        <v/>
      </c>
      <c r="AI172" s="35" t="str">
        <f>IFERROR(IF(AI$7="","",
(
SUMIFS(IF($G$4="作業時間（hh:mm）",中間処理!$G:$G,中間処理!$I:$I),中間処理!$E:$E,AI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172,中間処理!$B:$B,"予定",中間処理!$C:$C,"&gt;="&amp;$G$1,中間処理!$C:$C,"&lt;="&amp;$G$2,中間処理!$D:$D,IF($G$3="すべての作業","&lt;&gt;",$G$3)),0)
)
/IF($G$5="10aあたり",AI$8*10,1)),"")</f>
        <v/>
      </c>
      <c r="AJ172" s="35" t="str">
        <f>IFERROR(IF(AJ$7="","",
(
SUMIFS(IF($G$4="作業時間（hh:mm）",中間処理!$G:$G,中間処理!$I:$I),中間処理!$E:$E,AJ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172,中間処理!$B:$B,"予定",中間処理!$C:$C,"&gt;="&amp;$G$1,中間処理!$C:$C,"&lt;="&amp;$G$2,中間処理!$D:$D,IF($G$3="すべての作業","&lt;&gt;",$G$3)),0)
)
/IF($G$5="10aあたり",AJ$8*10,1)),"")</f>
        <v/>
      </c>
      <c r="AK172" s="35" t="str">
        <f>IFERROR(IF(AK$7="","",
(
SUMIFS(IF($G$4="作業時間（hh:mm）",中間処理!$G:$G,中間処理!$I:$I),中間処理!$E:$E,AK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172,中間処理!$B:$B,"予定",中間処理!$C:$C,"&gt;="&amp;$G$1,中間処理!$C:$C,"&lt;="&amp;$G$2,中間処理!$D:$D,IF($G$3="すべての作業","&lt;&gt;",$G$3)),0)
)
/IF($G$5="10aあたり",AK$8*10,1)),"")</f>
        <v/>
      </c>
      <c r="AL172" s="35" t="str">
        <f>IFERROR(IF(AL$7="","",
(
SUMIFS(IF($G$4="作業時間（hh:mm）",中間処理!$G:$G,中間処理!$I:$I),中間処理!$E:$E,AL$7,中間処理!$F:$F,$F172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172,中間処理!$B:$B,"予定",中間処理!$C:$C,"&gt;="&amp;$G$1,中間処理!$C:$C,"&lt;="&amp;$G$2,中間処理!$D:$D,IF($G$3="すべての作業","&lt;&gt;",$G$3)),0)
)
/IF($G$5="10aあたり",AL$8*10,1)),"")</f>
        <v/>
      </c>
    </row>
    <row r="173" spans="7:38">
      <c r="G173" s="13"/>
      <c r="H173" s="22" t="str">
        <f>IF(G173="","",
IF(G$4="作業時間（hh:mm）",SUM(I173:AL173),
IF(
COUNTIFS(単価情報!C:C,F173,単価情報!B:B,"作業者",単価情報!K:K,"&gt;="&amp;G$1,単価情報!J:J,"&lt;="&amp;G$2)
+COUNTIFS(単価情報!C:C,F173,単価情報!B:B,"作業者",単価情報!K:K,"",単価情報!J:J,"&lt;="&amp;G$2)=0,
"単価設定なし",SUM(I173:AL173))))</f>
        <v/>
      </c>
      <c r="I173" s="34" t="str">
        <f>IFERROR(IF(I$7="","",
(
SUMIFS(IF($G$4="作業時間（hh:mm）",中間処理!$G:$G,中間処理!$I:$I),中間処理!$E:$E,I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173,中間処理!$B:$B,"予定",中間処理!$C:$C,"&gt;="&amp;$G$1,中間処理!$C:$C,"&lt;="&amp;$G$2,中間処理!$D:$D,IF($G$3="すべての作業","&lt;&gt;",$G$3)),0)
)
/IF($G$5="10aあたり",I$8*10,1)),"")</f>
        <v/>
      </c>
      <c r="J173" s="35" t="str">
        <f>IFERROR(IF(J$7="","",
(
SUMIFS(IF($G$4="作業時間（hh:mm）",中間処理!$G:$G,中間処理!$I:$I),中間処理!$E:$E,J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173,中間処理!$B:$B,"予定",中間処理!$C:$C,"&gt;="&amp;$G$1,中間処理!$C:$C,"&lt;="&amp;$G$2,中間処理!$D:$D,IF($G$3="すべての作業","&lt;&gt;",$G$3)),0)
)
/IF($G$5="10aあたり",J$8*10,1)),"")</f>
        <v/>
      </c>
      <c r="K173" s="35" t="str">
        <f>IFERROR(IF(K$7="","",
(
SUMIFS(IF($G$4="作業時間（hh:mm）",中間処理!$G:$G,中間処理!$I:$I),中間処理!$E:$E,K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173,中間処理!$B:$B,"予定",中間処理!$C:$C,"&gt;="&amp;$G$1,中間処理!$C:$C,"&lt;="&amp;$G$2,中間処理!$D:$D,IF($G$3="すべての作業","&lt;&gt;",$G$3)),0)
)
/IF($G$5="10aあたり",K$8*10,1)),"")</f>
        <v/>
      </c>
      <c r="L173" s="35" t="str">
        <f>IFERROR(IF(L$7="","",
(
SUMIFS(IF($G$4="作業時間（hh:mm）",中間処理!$G:$G,中間処理!$I:$I),中間処理!$E:$E,L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173,中間処理!$B:$B,"予定",中間処理!$C:$C,"&gt;="&amp;$G$1,中間処理!$C:$C,"&lt;="&amp;$G$2,中間処理!$D:$D,IF($G$3="すべての作業","&lt;&gt;",$G$3)),0)
)
/IF($G$5="10aあたり",L$8*10,1)),"")</f>
        <v/>
      </c>
      <c r="M173" s="35" t="str">
        <f>IFERROR(IF(M$7="","",
(
SUMIFS(IF($G$4="作業時間（hh:mm）",中間処理!$G:$G,中間処理!$I:$I),中間処理!$E:$E,M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173,中間処理!$B:$B,"予定",中間処理!$C:$C,"&gt;="&amp;$G$1,中間処理!$C:$C,"&lt;="&amp;$G$2,中間処理!$D:$D,IF($G$3="すべての作業","&lt;&gt;",$G$3)),0)
)
/IF($G$5="10aあたり",M$8*10,1)),"")</f>
        <v/>
      </c>
      <c r="N173" s="35" t="str">
        <f>IFERROR(IF(N$7="","",
(
SUMIFS(IF($G$4="作業時間（hh:mm）",中間処理!$G:$G,中間処理!$I:$I),中間処理!$E:$E,N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173,中間処理!$B:$B,"予定",中間処理!$C:$C,"&gt;="&amp;$G$1,中間処理!$C:$C,"&lt;="&amp;$G$2,中間処理!$D:$D,IF($G$3="すべての作業","&lt;&gt;",$G$3)),0)
)
/IF($G$5="10aあたり",N$8*10,1)),"")</f>
        <v/>
      </c>
      <c r="O173" s="35" t="str">
        <f>IFERROR(IF(O$7="","",
(
SUMIFS(IF($G$4="作業時間（hh:mm）",中間処理!$G:$G,中間処理!$I:$I),中間処理!$E:$E,O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173,中間処理!$B:$B,"予定",中間処理!$C:$C,"&gt;="&amp;$G$1,中間処理!$C:$C,"&lt;="&amp;$G$2,中間処理!$D:$D,IF($G$3="すべての作業","&lt;&gt;",$G$3)),0)
)
/IF($G$5="10aあたり",O$8*10,1)),"")</f>
        <v/>
      </c>
      <c r="P173" s="35" t="str">
        <f>IFERROR(IF(P$7="","",
(
SUMIFS(IF($G$4="作業時間（hh:mm）",中間処理!$G:$G,中間処理!$I:$I),中間処理!$E:$E,P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173,中間処理!$B:$B,"予定",中間処理!$C:$C,"&gt;="&amp;$G$1,中間処理!$C:$C,"&lt;="&amp;$G$2,中間処理!$D:$D,IF($G$3="すべての作業","&lt;&gt;",$G$3)),0)
)
/IF($G$5="10aあたり",P$8*10,1)),"")</f>
        <v/>
      </c>
      <c r="Q173" s="35" t="str">
        <f>IFERROR(IF(Q$7="","",
(
SUMIFS(IF($G$4="作業時間（hh:mm）",中間処理!$G:$G,中間処理!$I:$I),中間処理!$E:$E,Q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173,中間処理!$B:$B,"予定",中間処理!$C:$C,"&gt;="&amp;$G$1,中間処理!$C:$C,"&lt;="&amp;$G$2,中間処理!$D:$D,IF($G$3="すべての作業","&lt;&gt;",$G$3)),0)
)
/IF($G$5="10aあたり",Q$8*10,1)),"")</f>
        <v/>
      </c>
      <c r="R173" s="35" t="str">
        <f>IFERROR(IF(R$7="","",
(
SUMIFS(IF($G$4="作業時間（hh:mm）",中間処理!$G:$G,中間処理!$I:$I),中間処理!$E:$E,R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173,中間処理!$B:$B,"予定",中間処理!$C:$C,"&gt;="&amp;$G$1,中間処理!$C:$C,"&lt;="&amp;$G$2,中間処理!$D:$D,IF($G$3="すべての作業","&lt;&gt;",$G$3)),0)
)
/IF($G$5="10aあたり",R$8*10,1)),"")</f>
        <v/>
      </c>
      <c r="S173" s="35" t="str">
        <f>IFERROR(IF(S$7="","",
(
SUMIFS(IF($G$4="作業時間（hh:mm）",中間処理!$G:$G,中間処理!$I:$I),中間処理!$E:$E,S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173,中間処理!$B:$B,"予定",中間処理!$C:$C,"&gt;="&amp;$G$1,中間処理!$C:$C,"&lt;="&amp;$G$2,中間処理!$D:$D,IF($G$3="すべての作業","&lt;&gt;",$G$3)),0)
)
/IF($G$5="10aあたり",S$8*10,1)),"")</f>
        <v/>
      </c>
      <c r="T173" s="35" t="str">
        <f>IFERROR(IF(T$7="","",
(
SUMIFS(IF($G$4="作業時間（hh:mm）",中間処理!$G:$G,中間処理!$I:$I),中間処理!$E:$E,T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173,中間処理!$B:$B,"予定",中間処理!$C:$C,"&gt;="&amp;$G$1,中間処理!$C:$C,"&lt;="&amp;$G$2,中間処理!$D:$D,IF($G$3="すべての作業","&lt;&gt;",$G$3)),0)
)
/IF($G$5="10aあたり",T$8*10,1)),"")</f>
        <v/>
      </c>
      <c r="U173" s="35" t="str">
        <f>IFERROR(IF(U$7="","",
(
SUMIFS(IF($G$4="作業時間（hh:mm）",中間処理!$G:$G,中間処理!$I:$I),中間処理!$E:$E,U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173,中間処理!$B:$B,"予定",中間処理!$C:$C,"&gt;="&amp;$G$1,中間処理!$C:$C,"&lt;="&amp;$G$2,中間処理!$D:$D,IF($G$3="すべての作業","&lt;&gt;",$G$3)),0)
)
/IF($G$5="10aあたり",U$8*10,1)),"")</f>
        <v/>
      </c>
      <c r="V173" s="35" t="str">
        <f>IFERROR(IF(V$7="","",
(
SUMIFS(IF($G$4="作業時間（hh:mm）",中間処理!$G:$G,中間処理!$I:$I),中間処理!$E:$E,V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173,中間処理!$B:$B,"予定",中間処理!$C:$C,"&gt;="&amp;$G$1,中間処理!$C:$C,"&lt;="&amp;$G$2,中間処理!$D:$D,IF($G$3="すべての作業","&lt;&gt;",$G$3)),0)
)
/IF($G$5="10aあたり",V$8*10,1)),"")</f>
        <v/>
      </c>
      <c r="W173" s="35" t="str">
        <f>IFERROR(IF(W$7="","",
(
SUMIFS(IF($G$4="作業時間（hh:mm）",中間処理!$G:$G,中間処理!$I:$I),中間処理!$E:$E,W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173,中間処理!$B:$B,"予定",中間処理!$C:$C,"&gt;="&amp;$G$1,中間処理!$C:$C,"&lt;="&amp;$G$2,中間処理!$D:$D,IF($G$3="すべての作業","&lt;&gt;",$G$3)),0)
)
/IF($G$5="10aあたり",W$8*10,1)),"")</f>
        <v/>
      </c>
      <c r="X173" s="35" t="str">
        <f>IFERROR(IF(X$7="","",
(
SUMIFS(IF($G$4="作業時間（hh:mm）",中間処理!$G:$G,中間処理!$I:$I),中間処理!$E:$E,X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173,中間処理!$B:$B,"予定",中間処理!$C:$C,"&gt;="&amp;$G$1,中間処理!$C:$C,"&lt;="&amp;$G$2,中間処理!$D:$D,IF($G$3="すべての作業","&lt;&gt;",$G$3)),0)
)
/IF($G$5="10aあたり",X$8*10,1)),"")</f>
        <v/>
      </c>
      <c r="Y173" s="35" t="str">
        <f>IFERROR(IF(Y$7="","",
(
SUMIFS(IF($G$4="作業時間（hh:mm）",中間処理!$G:$G,中間処理!$I:$I),中間処理!$E:$E,Y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173,中間処理!$B:$B,"予定",中間処理!$C:$C,"&gt;="&amp;$G$1,中間処理!$C:$C,"&lt;="&amp;$G$2,中間処理!$D:$D,IF($G$3="すべての作業","&lt;&gt;",$G$3)),0)
)
/IF($G$5="10aあたり",Y$8*10,1)),"")</f>
        <v/>
      </c>
      <c r="Z173" s="35" t="str">
        <f>IFERROR(IF(Z$7="","",
(
SUMIFS(IF($G$4="作業時間（hh:mm）",中間処理!$G:$G,中間処理!$I:$I),中間処理!$E:$E,Z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173,中間処理!$B:$B,"予定",中間処理!$C:$C,"&gt;="&amp;$G$1,中間処理!$C:$C,"&lt;="&amp;$G$2,中間処理!$D:$D,IF($G$3="すべての作業","&lt;&gt;",$G$3)),0)
)
/IF($G$5="10aあたり",Z$8*10,1)),"")</f>
        <v/>
      </c>
      <c r="AA173" s="35" t="str">
        <f>IFERROR(IF(AA$7="","",
(
SUMIFS(IF($G$4="作業時間（hh:mm）",中間処理!$G:$G,中間処理!$I:$I),中間処理!$E:$E,AA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173,中間処理!$B:$B,"予定",中間処理!$C:$C,"&gt;="&amp;$G$1,中間処理!$C:$C,"&lt;="&amp;$G$2,中間処理!$D:$D,IF($G$3="すべての作業","&lt;&gt;",$G$3)),0)
)
/IF($G$5="10aあたり",AA$8*10,1)),"")</f>
        <v/>
      </c>
      <c r="AB173" s="35" t="str">
        <f>IFERROR(IF(AB$7="","",
(
SUMIFS(IF($G$4="作業時間（hh:mm）",中間処理!$G:$G,中間処理!$I:$I),中間処理!$E:$E,AB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173,中間処理!$B:$B,"予定",中間処理!$C:$C,"&gt;="&amp;$G$1,中間処理!$C:$C,"&lt;="&amp;$G$2,中間処理!$D:$D,IF($G$3="すべての作業","&lt;&gt;",$G$3)),0)
)
/IF($G$5="10aあたり",AB$8*10,1)),"")</f>
        <v/>
      </c>
      <c r="AC173" s="35" t="str">
        <f>IFERROR(IF(AC$7="","",
(
SUMIFS(IF($G$4="作業時間（hh:mm）",中間処理!$G:$G,中間処理!$I:$I),中間処理!$E:$E,AC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173,中間処理!$B:$B,"予定",中間処理!$C:$C,"&gt;="&amp;$G$1,中間処理!$C:$C,"&lt;="&amp;$G$2,中間処理!$D:$D,IF($G$3="すべての作業","&lt;&gt;",$G$3)),0)
)
/IF($G$5="10aあたり",AC$8*10,1)),"")</f>
        <v/>
      </c>
      <c r="AD173" s="35" t="str">
        <f>IFERROR(IF(AD$7="","",
(
SUMIFS(IF($G$4="作業時間（hh:mm）",中間処理!$G:$G,中間処理!$I:$I),中間処理!$E:$E,AD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173,中間処理!$B:$B,"予定",中間処理!$C:$C,"&gt;="&amp;$G$1,中間処理!$C:$C,"&lt;="&amp;$G$2,中間処理!$D:$D,IF($G$3="すべての作業","&lt;&gt;",$G$3)),0)
)
/IF($G$5="10aあたり",AD$8*10,1)),"")</f>
        <v/>
      </c>
      <c r="AE173" s="35" t="str">
        <f>IFERROR(IF(AE$7="","",
(
SUMIFS(IF($G$4="作業時間（hh:mm）",中間処理!$G:$G,中間処理!$I:$I),中間処理!$E:$E,AE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173,中間処理!$B:$B,"予定",中間処理!$C:$C,"&gt;="&amp;$G$1,中間処理!$C:$C,"&lt;="&amp;$G$2,中間処理!$D:$D,IF($G$3="すべての作業","&lt;&gt;",$G$3)),0)
)
/IF($G$5="10aあたり",AE$8*10,1)),"")</f>
        <v/>
      </c>
      <c r="AF173" s="35" t="str">
        <f>IFERROR(IF(AF$7="","",
(
SUMIFS(IF($G$4="作業時間（hh:mm）",中間処理!$G:$G,中間処理!$I:$I),中間処理!$E:$E,AF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173,中間処理!$B:$B,"予定",中間処理!$C:$C,"&gt;="&amp;$G$1,中間処理!$C:$C,"&lt;="&amp;$G$2,中間処理!$D:$D,IF($G$3="すべての作業","&lt;&gt;",$G$3)),0)
)
/IF($G$5="10aあたり",AF$8*10,1)),"")</f>
        <v/>
      </c>
      <c r="AG173" s="35" t="str">
        <f>IFERROR(IF(AG$7="","",
(
SUMIFS(IF($G$4="作業時間（hh:mm）",中間処理!$G:$G,中間処理!$I:$I),中間処理!$E:$E,AG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173,中間処理!$B:$B,"予定",中間処理!$C:$C,"&gt;="&amp;$G$1,中間処理!$C:$C,"&lt;="&amp;$G$2,中間処理!$D:$D,IF($G$3="すべての作業","&lt;&gt;",$G$3)),0)
)
/IF($G$5="10aあたり",AG$8*10,1)),"")</f>
        <v/>
      </c>
      <c r="AH173" s="35" t="str">
        <f>IFERROR(IF(AH$7="","",
(
SUMIFS(IF($G$4="作業時間（hh:mm）",中間処理!$G:$G,中間処理!$I:$I),中間処理!$E:$E,AH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173,中間処理!$B:$B,"予定",中間処理!$C:$C,"&gt;="&amp;$G$1,中間処理!$C:$C,"&lt;="&amp;$G$2,中間処理!$D:$D,IF($G$3="すべての作業","&lt;&gt;",$G$3)),0)
)
/IF($G$5="10aあたり",AH$8*10,1)),"")</f>
        <v/>
      </c>
      <c r="AI173" s="35" t="str">
        <f>IFERROR(IF(AI$7="","",
(
SUMIFS(IF($G$4="作業時間（hh:mm）",中間処理!$G:$G,中間処理!$I:$I),中間処理!$E:$E,AI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173,中間処理!$B:$B,"予定",中間処理!$C:$C,"&gt;="&amp;$G$1,中間処理!$C:$C,"&lt;="&amp;$G$2,中間処理!$D:$D,IF($G$3="すべての作業","&lt;&gt;",$G$3)),0)
)
/IF($G$5="10aあたり",AI$8*10,1)),"")</f>
        <v/>
      </c>
      <c r="AJ173" s="35" t="str">
        <f>IFERROR(IF(AJ$7="","",
(
SUMIFS(IF($G$4="作業時間（hh:mm）",中間処理!$G:$G,中間処理!$I:$I),中間処理!$E:$E,AJ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173,中間処理!$B:$B,"予定",中間処理!$C:$C,"&gt;="&amp;$G$1,中間処理!$C:$C,"&lt;="&amp;$G$2,中間処理!$D:$D,IF($G$3="すべての作業","&lt;&gt;",$G$3)),0)
)
/IF($G$5="10aあたり",AJ$8*10,1)),"")</f>
        <v/>
      </c>
      <c r="AK173" s="35" t="str">
        <f>IFERROR(IF(AK$7="","",
(
SUMIFS(IF($G$4="作業時間（hh:mm）",中間処理!$G:$G,中間処理!$I:$I),中間処理!$E:$E,AK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173,中間処理!$B:$B,"予定",中間処理!$C:$C,"&gt;="&amp;$G$1,中間処理!$C:$C,"&lt;="&amp;$G$2,中間処理!$D:$D,IF($G$3="すべての作業","&lt;&gt;",$G$3)),0)
)
/IF($G$5="10aあたり",AK$8*10,1)),"")</f>
        <v/>
      </c>
      <c r="AL173" s="35" t="str">
        <f>IFERROR(IF(AL$7="","",
(
SUMIFS(IF($G$4="作業時間（hh:mm）",中間処理!$G:$G,中間処理!$I:$I),中間処理!$E:$E,AL$7,中間処理!$F:$F,$F173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173,中間処理!$B:$B,"予定",中間処理!$C:$C,"&gt;="&amp;$G$1,中間処理!$C:$C,"&lt;="&amp;$G$2,中間処理!$D:$D,IF($G$3="すべての作業","&lt;&gt;",$G$3)),0)
)
/IF($G$5="10aあたり",AL$8*10,1)),"")</f>
        <v/>
      </c>
    </row>
    <row r="174" spans="7:38">
      <c r="G174" s="13"/>
      <c r="H174" s="22" t="str">
        <f>IF(G174="","",
IF(G$4="作業時間（hh:mm）",SUM(I174:AL174),
IF(
COUNTIFS(単価情報!C:C,F174,単価情報!B:B,"作業者",単価情報!K:K,"&gt;="&amp;G$1,単価情報!J:J,"&lt;="&amp;G$2)
+COUNTIFS(単価情報!C:C,F174,単価情報!B:B,"作業者",単価情報!K:K,"",単価情報!J:J,"&lt;="&amp;G$2)=0,
"単価設定なし",SUM(I174:AL174))))</f>
        <v/>
      </c>
      <c r="I174" s="34" t="str">
        <f>IFERROR(IF(I$7="","",
(
SUMIFS(IF($G$4="作業時間（hh:mm）",中間処理!$G:$G,中間処理!$I:$I),中間処理!$E:$E,I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174,中間処理!$B:$B,"予定",中間処理!$C:$C,"&gt;="&amp;$G$1,中間処理!$C:$C,"&lt;="&amp;$G$2,中間処理!$D:$D,IF($G$3="すべての作業","&lt;&gt;",$G$3)),0)
)
/IF($G$5="10aあたり",I$8*10,1)),"")</f>
        <v/>
      </c>
      <c r="J174" s="35" t="str">
        <f>IFERROR(IF(J$7="","",
(
SUMIFS(IF($G$4="作業時間（hh:mm）",中間処理!$G:$G,中間処理!$I:$I),中間処理!$E:$E,J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174,中間処理!$B:$B,"予定",中間処理!$C:$C,"&gt;="&amp;$G$1,中間処理!$C:$C,"&lt;="&amp;$G$2,中間処理!$D:$D,IF($G$3="すべての作業","&lt;&gt;",$G$3)),0)
)
/IF($G$5="10aあたり",J$8*10,1)),"")</f>
        <v/>
      </c>
      <c r="K174" s="35" t="str">
        <f>IFERROR(IF(K$7="","",
(
SUMIFS(IF($G$4="作業時間（hh:mm）",中間処理!$G:$G,中間処理!$I:$I),中間処理!$E:$E,K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174,中間処理!$B:$B,"予定",中間処理!$C:$C,"&gt;="&amp;$G$1,中間処理!$C:$C,"&lt;="&amp;$G$2,中間処理!$D:$D,IF($G$3="すべての作業","&lt;&gt;",$G$3)),0)
)
/IF($G$5="10aあたり",K$8*10,1)),"")</f>
        <v/>
      </c>
      <c r="L174" s="35" t="str">
        <f>IFERROR(IF(L$7="","",
(
SUMIFS(IF($G$4="作業時間（hh:mm）",中間処理!$G:$G,中間処理!$I:$I),中間処理!$E:$E,L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174,中間処理!$B:$B,"予定",中間処理!$C:$C,"&gt;="&amp;$G$1,中間処理!$C:$C,"&lt;="&amp;$G$2,中間処理!$D:$D,IF($G$3="すべての作業","&lt;&gt;",$G$3)),0)
)
/IF($G$5="10aあたり",L$8*10,1)),"")</f>
        <v/>
      </c>
      <c r="M174" s="35" t="str">
        <f>IFERROR(IF(M$7="","",
(
SUMIFS(IF($G$4="作業時間（hh:mm）",中間処理!$G:$G,中間処理!$I:$I),中間処理!$E:$E,M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174,中間処理!$B:$B,"予定",中間処理!$C:$C,"&gt;="&amp;$G$1,中間処理!$C:$C,"&lt;="&amp;$G$2,中間処理!$D:$D,IF($G$3="すべての作業","&lt;&gt;",$G$3)),0)
)
/IF($G$5="10aあたり",M$8*10,1)),"")</f>
        <v/>
      </c>
      <c r="N174" s="35" t="str">
        <f>IFERROR(IF(N$7="","",
(
SUMIFS(IF($G$4="作業時間（hh:mm）",中間処理!$G:$G,中間処理!$I:$I),中間処理!$E:$E,N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174,中間処理!$B:$B,"予定",中間処理!$C:$C,"&gt;="&amp;$G$1,中間処理!$C:$C,"&lt;="&amp;$G$2,中間処理!$D:$D,IF($G$3="すべての作業","&lt;&gt;",$G$3)),0)
)
/IF($G$5="10aあたり",N$8*10,1)),"")</f>
        <v/>
      </c>
      <c r="O174" s="35" t="str">
        <f>IFERROR(IF(O$7="","",
(
SUMIFS(IF($G$4="作業時間（hh:mm）",中間処理!$G:$G,中間処理!$I:$I),中間処理!$E:$E,O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174,中間処理!$B:$B,"予定",中間処理!$C:$C,"&gt;="&amp;$G$1,中間処理!$C:$C,"&lt;="&amp;$G$2,中間処理!$D:$D,IF($G$3="すべての作業","&lt;&gt;",$G$3)),0)
)
/IF($G$5="10aあたり",O$8*10,1)),"")</f>
        <v/>
      </c>
      <c r="P174" s="35" t="str">
        <f>IFERROR(IF(P$7="","",
(
SUMIFS(IF($G$4="作業時間（hh:mm）",中間処理!$G:$G,中間処理!$I:$I),中間処理!$E:$E,P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174,中間処理!$B:$B,"予定",中間処理!$C:$C,"&gt;="&amp;$G$1,中間処理!$C:$C,"&lt;="&amp;$G$2,中間処理!$D:$D,IF($G$3="すべての作業","&lt;&gt;",$G$3)),0)
)
/IF($G$5="10aあたり",P$8*10,1)),"")</f>
        <v/>
      </c>
      <c r="Q174" s="35" t="str">
        <f>IFERROR(IF(Q$7="","",
(
SUMIFS(IF($G$4="作業時間（hh:mm）",中間処理!$G:$G,中間処理!$I:$I),中間処理!$E:$E,Q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174,中間処理!$B:$B,"予定",中間処理!$C:$C,"&gt;="&amp;$G$1,中間処理!$C:$C,"&lt;="&amp;$G$2,中間処理!$D:$D,IF($G$3="すべての作業","&lt;&gt;",$G$3)),0)
)
/IF($G$5="10aあたり",Q$8*10,1)),"")</f>
        <v/>
      </c>
      <c r="R174" s="35" t="str">
        <f>IFERROR(IF(R$7="","",
(
SUMIFS(IF($G$4="作業時間（hh:mm）",中間処理!$G:$G,中間処理!$I:$I),中間処理!$E:$E,R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174,中間処理!$B:$B,"予定",中間処理!$C:$C,"&gt;="&amp;$G$1,中間処理!$C:$C,"&lt;="&amp;$G$2,中間処理!$D:$D,IF($G$3="すべての作業","&lt;&gt;",$G$3)),0)
)
/IF($G$5="10aあたり",R$8*10,1)),"")</f>
        <v/>
      </c>
      <c r="S174" s="35" t="str">
        <f>IFERROR(IF(S$7="","",
(
SUMIFS(IF($G$4="作業時間（hh:mm）",中間処理!$G:$G,中間処理!$I:$I),中間処理!$E:$E,S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174,中間処理!$B:$B,"予定",中間処理!$C:$C,"&gt;="&amp;$G$1,中間処理!$C:$C,"&lt;="&amp;$G$2,中間処理!$D:$D,IF($G$3="すべての作業","&lt;&gt;",$G$3)),0)
)
/IF($G$5="10aあたり",S$8*10,1)),"")</f>
        <v/>
      </c>
      <c r="T174" s="35" t="str">
        <f>IFERROR(IF(T$7="","",
(
SUMIFS(IF($G$4="作業時間（hh:mm）",中間処理!$G:$G,中間処理!$I:$I),中間処理!$E:$E,T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174,中間処理!$B:$B,"予定",中間処理!$C:$C,"&gt;="&amp;$G$1,中間処理!$C:$C,"&lt;="&amp;$G$2,中間処理!$D:$D,IF($G$3="すべての作業","&lt;&gt;",$G$3)),0)
)
/IF($G$5="10aあたり",T$8*10,1)),"")</f>
        <v/>
      </c>
      <c r="U174" s="35" t="str">
        <f>IFERROR(IF(U$7="","",
(
SUMIFS(IF($G$4="作業時間（hh:mm）",中間処理!$G:$G,中間処理!$I:$I),中間処理!$E:$E,U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174,中間処理!$B:$B,"予定",中間処理!$C:$C,"&gt;="&amp;$G$1,中間処理!$C:$C,"&lt;="&amp;$G$2,中間処理!$D:$D,IF($G$3="すべての作業","&lt;&gt;",$G$3)),0)
)
/IF($G$5="10aあたり",U$8*10,1)),"")</f>
        <v/>
      </c>
      <c r="V174" s="35" t="str">
        <f>IFERROR(IF(V$7="","",
(
SUMIFS(IF($G$4="作業時間（hh:mm）",中間処理!$G:$G,中間処理!$I:$I),中間処理!$E:$E,V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174,中間処理!$B:$B,"予定",中間処理!$C:$C,"&gt;="&amp;$G$1,中間処理!$C:$C,"&lt;="&amp;$G$2,中間処理!$D:$D,IF($G$3="すべての作業","&lt;&gt;",$G$3)),0)
)
/IF($G$5="10aあたり",V$8*10,1)),"")</f>
        <v/>
      </c>
      <c r="W174" s="35" t="str">
        <f>IFERROR(IF(W$7="","",
(
SUMIFS(IF($G$4="作業時間（hh:mm）",中間処理!$G:$G,中間処理!$I:$I),中間処理!$E:$E,W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174,中間処理!$B:$B,"予定",中間処理!$C:$C,"&gt;="&amp;$G$1,中間処理!$C:$C,"&lt;="&amp;$G$2,中間処理!$D:$D,IF($G$3="すべての作業","&lt;&gt;",$G$3)),0)
)
/IF($G$5="10aあたり",W$8*10,1)),"")</f>
        <v/>
      </c>
      <c r="X174" s="35" t="str">
        <f>IFERROR(IF(X$7="","",
(
SUMIFS(IF($G$4="作業時間（hh:mm）",中間処理!$G:$G,中間処理!$I:$I),中間処理!$E:$E,X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174,中間処理!$B:$B,"予定",中間処理!$C:$C,"&gt;="&amp;$G$1,中間処理!$C:$C,"&lt;="&amp;$G$2,中間処理!$D:$D,IF($G$3="すべての作業","&lt;&gt;",$G$3)),0)
)
/IF($G$5="10aあたり",X$8*10,1)),"")</f>
        <v/>
      </c>
      <c r="Y174" s="35" t="str">
        <f>IFERROR(IF(Y$7="","",
(
SUMIFS(IF($G$4="作業時間（hh:mm）",中間処理!$G:$G,中間処理!$I:$I),中間処理!$E:$E,Y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174,中間処理!$B:$B,"予定",中間処理!$C:$C,"&gt;="&amp;$G$1,中間処理!$C:$C,"&lt;="&amp;$G$2,中間処理!$D:$D,IF($G$3="すべての作業","&lt;&gt;",$G$3)),0)
)
/IF($G$5="10aあたり",Y$8*10,1)),"")</f>
        <v/>
      </c>
      <c r="Z174" s="35" t="str">
        <f>IFERROR(IF(Z$7="","",
(
SUMIFS(IF($G$4="作業時間（hh:mm）",中間処理!$G:$G,中間処理!$I:$I),中間処理!$E:$E,Z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174,中間処理!$B:$B,"予定",中間処理!$C:$C,"&gt;="&amp;$G$1,中間処理!$C:$C,"&lt;="&amp;$G$2,中間処理!$D:$D,IF($G$3="すべての作業","&lt;&gt;",$G$3)),0)
)
/IF($G$5="10aあたり",Z$8*10,1)),"")</f>
        <v/>
      </c>
      <c r="AA174" s="35" t="str">
        <f>IFERROR(IF(AA$7="","",
(
SUMIFS(IF($G$4="作業時間（hh:mm）",中間処理!$G:$G,中間処理!$I:$I),中間処理!$E:$E,AA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174,中間処理!$B:$B,"予定",中間処理!$C:$C,"&gt;="&amp;$G$1,中間処理!$C:$C,"&lt;="&amp;$G$2,中間処理!$D:$D,IF($G$3="すべての作業","&lt;&gt;",$G$3)),0)
)
/IF($G$5="10aあたり",AA$8*10,1)),"")</f>
        <v/>
      </c>
      <c r="AB174" s="35" t="str">
        <f>IFERROR(IF(AB$7="","",
(
SUMIFS(IF($G$4="作業時間（hh:mm）",中間処理!$G:$G,中間処理!$I:$I),中間処理!$E:$E,AB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174,中間処理!$B:$B,"予定",中間処理!$C:$C,"&gt;="&amp;$G$1,中間処理!$C:$C,"&lt;="&amp;$G$2,中間処理!$D:$D,IF($G$3="すべての作業","&lt;&gt;",$G$3)),0)
)
/IF($G$5="10aあたり",AB$8*10,1)),"")</f>
        <v/>
      </c>
      <c r="AC174" s="35" t="str">
        <f>IFERROR(IF(AC$7="","",
(
SUMIFS(IF($G$4="作業時間（hh:mm）",中間処理!$G:$G,中間処理!$I:$I),中間処理!$E:$E,AC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174,中間処理!$B:$B,"予定",中間処理!$C:$C,"&gt;="&amp;$G$1,中間処理!$C:$C,"&lt;="&amp;$G$2,中間処理!$D:$D,IF($G$3="すべての作業","&lt;&gt;",$G$3)),0)
)
/IF($G$5="10aあたり",AC$8*10,1)),"")</f>
        <v/>
      </c>
      <c r="AD174" s="35" t="str">
        <f>IFERROR(IF(AD$7="","",
(
SUMIFS(IF($G$4="作業時間（hh:mm）",中間処理!$G:$G,中間処理!$I:$I),中間処理!$E:$E,AD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174,中間処理!$B:$B,"予定",中間処理!$C:$C,"&gt;="&amp;$G$1,中間処理!$C:$C,"&lt;="&amp;$G$2,中間処理!$D:$D,IF($G$3="すべての作業","&lt;&gt;",$G$3)),0)
)
/IF($G$5="10aあたり",AD$8*10,1)),"")</f>
        <v/>
      </c>
      <c r="AE174" s="35" t="str">
        <f>IFERROR(IF(AE$7="","",
(
SUMIFS(IF($G$4="作業時間（hh:mm）",中間処理!$G:$G,中間処理!$I:$I),中間処理!$E:$E,AE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174,中間処理!$B:$B,"予定",中間処理!$C:$C,"&gt;="&amp;$G$1,中間処理!$C:$C,"&lt;="&amp;$G$2,中間処理!$D:$D,IF($G$3="すべての作業","&lt;&gt;",$G$3)),0)
)
/IF($G$5="10aあたり",AE$8*10,1)),"")</f>
        <v/>
      </c>
      <c r="AF174" s="35" t="str">
        <f>IFERROR(IF(AF$7="","",
(
SUMIFS(IF($G$4="作業時間（hh:mm）",中間処理!$G:$G,中間処理!$I:$I),中間処理!$E:$E,AF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174,中間処理!$B:$B,"予定",中間処理!$C:$C,"&gt;="&amp;$G$1,中間処理!$C:$C,"&lt;="&amp;$G$2,中間処理!$D:$D,IF($G$3="すべての作業","&lt;&gt;",$G$3)),0)
)
/IF($G$5="10aあたり",AF$8*10,1)),"")</f>
        <v/>
      </c>
      <c r="AG174" s="35" t="str">
        <f>IFERROR(IF(AG$7="","",
(
SUMIFS(IF($G$4="作業時間（hh:mm）",中間処理!$G:$G,中間処理!$I:$I),中間処理!$E:$E,AG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174,中間処理!$B:$B,"予定",中間処理!$C:$C,"&gt;="&amp;$G$1,中間処理!$C:$C,"&lt;="&amp;$G$2,中間処理!$D:$D,IF($G$3="すべての作業","&lt;&gt;",$G$3)),0)
)
/IF($G$5="10aあたり",AG$8*10,1)),"")</f>
        <v/>
      </c>
      <c r="AH174" s="35" t="str">
        <f>IFERROR(IF(AH$7="","",
(
SUMIFS(IF($G$4="作業時間（hh:mm）",中間処理!$G:$G,中間処理!$I:$I),中間処理!$E:$E,AH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174,中間処理!$B:$B,"予定",中間処理!$C:$C,"&gt;="&amp;$G$1,中間処理!$C:$C,"&lt;="&amp;$G$2,中間処理!$D:$D,IF($G$3="すべての作業","&lt;&gt;",$G$3)),0)
)
/IF($G$5="10aあたり",AH$8*10,1)),"")</f>
        <v/>
      </c>
      <c r="AI174" s="35" t="str">
        <f>IFERROR(IF(AI$7="","",
(
SUMIFS(IF($G$4="作業時間（hh:mm）",中間処理!$G:$G,中間処理!$I:$I),中間処理!$E:$E,AI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174,中間処理!$B:$B,"予定",中間処理!$C:$C,"&gt;="&amp;$G$1,中間処理!$C:$C,"&lt;="&amp;$G$2,中間処理!$D:$D,IF($G$3="すべての作業","&lt;&gt;",$G$3)),0)
)
/IF($G$5="10aあたり",AI$8*10,1)),"")</f>
        <v/>
      </c>
      <c r="AJ174" s="35" t="str">
        <f>IFERROR(IF(AJ$7="","",
(
SUMIFS(IF($G$4="作業時間（hh:mm）",中間処理!$G:$G,中間処理!$I:$I),中間処理!$E:$E,AJ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174,中間処理!$B:$B,"予定",中間処理!$C:$C,"&gt;="&amp;$G$1,中間処理!$C:$C,"&lt;="&amp;$G$2,中間処理!$D:$D,IF($G$3="すべての作業","&lt;&gt;",$G$3)),0)
)
/IF($G$5="10aあたり",AJ$8*10,1)),"")</f>
        <v/>
      </c>
      <c r="AK174" s="35" t="str">
        <f>IFERROR(IF(AK$7="","",
(
SUMIFS(IF($G$4="作業時間（hh:mm）",中間処理!$G:$G,中間処理!$I:$I),中間処理!$E:$E,AK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174,中間処理!$B:$B,"予定",中間処理!$C:$C,"&gt;="&amp;$G$1,中間処理!$C:$C,"&lt;="&amp;$G$2,中間処理!$D:$D,IF($G$3="すべての作業","&lt;&gt;",$G$3)),0)
)
/IF($G$5="10aあたり",AK$8*10,1)),"")</f>
        <v/>
      </c>
      <c r="AL174" s="35" t="str">
        <f>IFERROR(IF(AL$7="","",
(
SUMIFS(IF($G$4="作業時間（hh:mm）",中間処理!$G:$G,中間処理!$I:$I),中間処理!$E:$E,AL$7,中間処理!$F:$F,$F174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174,中間処理!$B:$B,"予定",中間処理!$C:$C,"&gt;="&amp;$G$1,中間処理!$C:$C,"&lt;="&amp;$G$2,中間処理!$D:$D,IF($G$3="すべての作業","&lt;&gt;",$G$3)),0)
)
/IF($G$5="10aあたり",AL$8*10,1)),"")</f>
        <v/>
      </c>
    </row>
    <row r="175" spans="7:38">
      <c r="G175" s="13"/>
      <c r="H175" s="22" t="str">
        <f>IF(G175="","",
IF(G$4="作業時間（hh:mm）",SUM(I175:AL175),
IF(
COUNTIFS(単価情報!C:C,F175,単価情報!B:B,"作業者",単価情報!K:K,"&gt;="&amp;G$1,単価情報!J:J,"&lt;="&amp;G$2)
+COUNTIFS(単価情報!C:C,F175,単価情報!B:B,"作業者",単価情報!K:K,"",単価情報!J:J,"&lt;="&amp;G$2)=0,
"単価設定なし",SUM(I175:AL175))))</f>
        <v/>
      </c>
      <c r="I175" s="34" t="str">
        <f>IFERROR(IF(I$7="","",
(
SUMIFS(IF($G$4="作業時間（hh:mm）",中間処理!$G:$G,中間処理!$I:$I),中間処理!$E:$E,I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175,中間処理!$B:$B,"予定",中間処理!$C:$C,"&gt;="&amp;$G$1,中間処理!$C:$C,"&lt;="&amp;$G$2,中間処理!$D:$D,IF($G$3="すべての作業","&lt;&gt;",$G$3)),0)
)
/IF($G$5="10aあたり",I$8*10,1)),"")</f>
        <v/>
      </c>
      <c r="J175" s="35" t="str">
        <f>IFERROR(IF(J$7="","",
(
SUMIFS(IF($G$4="作業時間（hh:mm）",中間処理!$G:$G,中間処理!$I:$I),中間処理!$E:$E,J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175,中間処理!$B:$B,"予定",中間処理!$C:$C,"&gt;="&amp;$G$1,中間処理!$C:$C,"&lt;="&amp;$G$2,中間処理!$D:$D,IF($G$3="すべての作業","&lt;&gt;",$G$3)),0)
)
/IF($G$5="10aあたり",J$8*10,1)),"")</f>
        <v/>
      </c>
      <c r="K175" s="35" t="str">
        <f>IFERROR(IF(K$7="","",
(
SUMIFS(IF($G$4="作業時間（hh:mm）",中間処理!$G:$G,中間処理!$I:$I),中間処理!$E:$E,K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175,中間処理!$B:$B,"予定",中間処理!$C:$C,"&gt;="&amp;$G$1,中間処理!$C:$C,"&lt;="&amp;$G$2,中間処理!$D:$D,IF($G$3="すべての作業","&lt;&gt;",$G$3)),0)
)
/IF($G$5="10aあたり",K$8*10,1)),"")</f>
        <v/>
      </c>
      <c r="L175" s="35" t="str">
        <f>IFERROR(IF(L$7="","",
(
SUMIFS(IF($G$4="作業時間（hh:mm）",中間処理!$G:$G,中間処理!$I:$I),中間処理!$E:$E,L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175,中間処理!$B:$B,"予定",中間処理!$C:$C,"&gt;="&amp;$G$1,中間処理!$C:$C,"&lt;="&amp;$G$2,中間処理!$D:$D,IF($G$3="すべての作業","&lt;&gt;",$G$3)),0)
)
/IF($G$5="10aあたり",L$8*10,1)),"")</f>
        <v/>
      </c>
      <c r="M175" s="35" t="str">
        <f>IFERROR(IF(M$7="","",
(
SUMIFS(IF($G$4="作業時間（hh:mm）",中間処理!$G:$G,中間処理!$I:$I),中間処理!$E:$E,M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175,中間処理!$B:$B,"予定",中間処理!$C:$C,"&gt;="&amp;$G$1,中間処理!$C:$C,"&lt;="&amp;$G$2,中間処理!$D:$D,IF($G$3="すべての作業","&lt;&gt;",$G$3)),0)
)
/IF($G$5="10aあたり",M$8*10,1)),"")</f>
        <v/>
      </c>
      <c r="N175" s="35" t="str">
        <f>IFERROR(IF(N$7="","",
(
SUMIFS(IF($G$4="作業時間（hh:mm）",中間処理!$G:$G,中間処理!$I:$I),中間処理!$E:$E,N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175,中間処理!$B:$B,"予定",中間処理!$C:$C,"&gt;="&amp;$G$1,中間処理!$C:$C,"&lt;="&amp;$G$2,中間処理!$D:$D,IF($G$3="すべての作業","&lt;&gt;",$G$3)),0)
)
/IF($G$5="10aあたり",N$8*10,1)),"")</f>
        <v/>
      </c>
      <c r="O175" s="35" t="str">
        <f>IFERROR(IF(O$7="","",
(
SUMIFS(IF($G$4="作業時間（hh:mm）",中間処理!$G:$G,中間処理!$I:$I),中間処理!$E:$E,O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175,中間処理!$B:$B,"予定",中間処理!$C:$C,"&gt;="&amp;$G$1,中間処理!$C:$C,"&lt;="&amp;$G$2,中間処理!$D:$D,IF($G$3="すべての作業","&lt;&gt;",$G$3)),0)
)
/IF($G$5="10aあたり",O$8*10,1)),"")</f>
        <v/>
      </c>
      <c r="P175" s="35" t="str">
        <f>IFERROR(IF(P$7="","",
(
SUMIFS(IF($G$4="作業時間（hh:mm）",中間処理!$G:$G,中間処理!$I:$I),中間処理!$E:$E,P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175,中間処理!$B:$B,"予定",中間処理!$C:$C,"&gt;="&amp;$G$1,中間処理!$C:$C,"&lt;="&amp;$G$2,中間処理!$D:$D,IF($G$3="すべての作業","&lt;&gt;",$G$3)),0)
)
/IF($G$5="10aあたり",P$8*10,1)),"")</f>
        <v/>
      </c>
      <c r="Q175" s="35" t="str">
        <f>IFERROR(IF(Q$7="","",
(
SUMIFS(IF($G$4="作業時間（hh:mm）",中間処理!$G:$G,中間処理!$I:$I),中間処理!$E:$E,Q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175,中間処理!$B:$B,"予定",中間処理!$C:$C,"&gt;="&amp;$G$1,中間処理!$C:$C,"&lt;="&amp;$G$2,中間処理!$D:$D,IF($G$3="すべての作業","&lt;&gt;",$G$3)),0)
)
/IF($G$5="10aあたり",Q$8*10,1)),"")</f>
        <v/>
      </c>
      <c r="R175" s="35" t="str">
        <f>IFERROR(IF(R$7="","",
(
SUMIFS(IF($G$4="作業時間（hh:mm）",中間処理!$G:$G,中間処理!$I:$I),中間処理!$E:$E,R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175,中間処理!$B:$B,"予定",中間処理!$C:$C,"&gt;="&amp;$G$1,中間処理!$C:$C,"&lt;="&amp;$G$2,中間処理!$D:$D,IF($G$3="すべての作業","&lt;&gt;",$G$3)),0)
)
/IF($G$5="10aあたり",R$8*10,1)),"")</f>
        <v/>
      </c>
      <c r="S175" s="35" t="str">
        <f>IFERROR(IF(S$7="","",
(
SUMIFS(IF($G$4="作業時間（hh:mm）",中間処理!$G:$G,中間処理!$I:$I),中間処理!$E:$E,S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175,中間処理!$B:$B,"予定",中間処理!$C:$C,"&gt;="&amp;$G$1,中間処理!$C:$C,"&lt;="&amp;$G$2,中間処理!$D:$D,IF($G$3="すべての作業","&lt;&gt;",$G$3)),0)
)
/IF($G$5="10aあたり",S$8*10,1)),"")</f>
        <v/>
      </c>
      <c r="T175" s="35" t="str">
        <f>IFERROR(IF(T$7="","",
(
SUMIFS(IF($G$4="作業時間（hh:mm）",中間処理!$G:$G,中間処理!$I:$I),中間処理!$E:$E,T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175,中間処理!$B:$B,"予定",中間処理!$C:$C,"&gt;="&amp;$G$1,中間処理!$C:$C,"&lt;="&amp;$G$2,中間処理!$D:$D,IF($G$3="すべての作業","&lt;&gt;",$G$3)),0)
)
/IF($G$5="10aあたり",T$8*10,1)),"")</f>
        <v/>
      </c>
      <c r="U175" s="35" t="str">
        <f>IFERROR(IF(U$7="","",
(
SUMIFS(IF($G$4="作業時間（hh:mm）",中間処理!$G:$G,中間処理!$I:$I),中間処理!$E:$E,U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175,中間処理!$B:$B,"予定",中間処理!$C:$C,"&gt;="&amp;$G$1,中間処理!$C:$C,"&lt;="&amp;$G$2,中間処理!$D:$D,IF($G$3="すべての作業","&lt;&gt;",$G$3)),0)
)
/IF($G$5="10aあたり",U$8*10,1)),"")</f>
        <v/>
      </c>
      <c r="V175" s="35" t="str">
        <f>IFERROR(IF(V$7="","",
(
SUMIFS(IF($G$4="作業時間（hh:mm）",中間処理!$G:$G,中間処理!$I:$I),中間処理!$E:$E,V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175,中間処理!$B:$B,"予定",中間処理!$C:$C,"&gt;="&amp;$G$1,中間処理!$C:$C,"&lt;="&amp;$G$2,中間処理!$D:$D,IF($G$3="すべての作業","&lt;&gt;",$G$3)),0)
)
/IF($G$5="10aあたり",V$8*10,1)),"")</f>
        <v/>
      </c>
      <c r="W175" s="35" t="str">
        <f>IFERROR(IF(W$7="","",
(
SUMIFS(IF($G$4="作業時間（hh:mm）",中間処理!$G:$G,中間処理!$I:$I),中間処理!$E:$E,W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175,中間処理!$B:$B,"予定",中間処理!$C:$C,"&gt;="&amp;$G$1,中間処理!$C:$C,"&lt;="&amp;$G$2,中間処理!$D:$D,IF($G$3="すべての作業","&lt;&gt;",$G$3)),0)
)
/IF($G$5="10aあたり",W$8*10,1)),"")</f>
        <v/>
      </c>
      <c r="X175" s="35" t="str">
        <f>IFERROR(IF(X$7="","",
(
SUMIFS(IF($G$4="作業時間（hh:mm）",中間処理!$G:$G,中間処理!$I:$I),中間処理!$E:$E,X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175,中間処理!$B:$B,"予定",中間処理!$C:$C,"&gt;="&amp;$G$1,中間処理!$C:$C,"&lt;="&amp;$G$2,中間処理!$D:$D,IF($G$3="すべての作業","&lt;&gt;",$G$3)),0)
)
/IF($G$5="10aあたり",X$8*10,1)),"")</f>
        <v/>
      </c>
      <c r="Y175" s="35" t="str">
        <f>IFERROR(IF(Y$7="","",
(
SUMIFS(IF($G$4="作業時間（hh:mm）",中間処理!$G:$G,中間処理!$I:$I),中間処理!$E:$E,Y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175,中間処理!$B:$B,"予定",中間処理!$C:$C,"&gt;="&amp;$G$1,中間処理!$C:$C,"&lt;="&amp;$G$2,中間処理!$D:$D,IF($G$3="すべての作業","&lt;&gt;",$G$3)),0)
)
/IF($G$5="10aあたり",Y$8*10,1)),"")</f>
        <v/>
      </c>
      <c r="Z175" s="35" t="str">
        <f>IFERROR(IF(Z$7="","",
(
SUMIFS(IF($G$4="作業時間（hh:mm）",中間処理!$G:$G,中間処理!$I:$I),中間処理!$E:$E,Z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175,中間処理!$B:$B,"予定",中間処理!$C:$C,"&gt;="&amp;$G$1,中間処理!$C:$C,"&lt;="&amp;$G$2,中間処理!$D:$D,IF($G$3="すべての作業","&lt;&gt;",$G$3)),0)
)
/IF($G$5="10aあたり",Z$8*10,1)),"")</f>
        <v/>
      </c>
      <c r="AA175" s="35" t="str">
        <f>IFERROR(IF(AA$7="","",
(
SUMIFS(IF($G$4="作業時間（hh:mm）",中間処理!$G:$G,中間処理!$I:$I),中間処理!$E:$E,AA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175,中間処理!$B:$B,"予定",中間処理!$C:$C,"&gt;="&amp;$G$1,中間処理!$C:$C,"&lt;="&amp;$G$2,中間処理!$D:$D,IF($G$3="すべての作業","&lt;&gt;",$G$3)),0)
)
/IF($G$5="10aあたり",AA$8*10,1)),"")</f>
        <v/>
      </c>
      <c r="AB175" s="35" t="str">
        <f>IFERROR(IF(AB$7="","",
(
SUMIFS(IF($G$4="作業時間（hh:mm）",中間処理!$G:$G,中間処理!$I:$I),中間処理!$E:$E,AB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175,中間処理!$B:$B,"予定",中間処理!$C:$C,"&gt;="&amp;$G$1,中間処理!$C:$C,"&lt;="&amp;$G$2,中間処理!$D:$D,IF($G$3="すべての作業","&lt;&gt;",$G$3)),0)
)
/IF($G$5="10aあたり",AB$8*10,1)),"")</f>
        <v/>
      </c>
      <c r="AC175" s="35" t="str">
        <f>IFERROR(IF(AC$7="","",
(
SUMIFS(IF($G$4="作業時間（hh:mm）",中間処理!$G:$G,中間処理!$I:$I),中間処理!$E:$E,AC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175,中間処理!$B:$B,"予定",中間処理!$C:$C,"&gt;="&amp;$G$1,中間処理!$C:$C,"&lt;="&amp;$G$2,中間処理!$D:$D,IF($G$3="すべての作業","&lt;&gt;",$G$3)),0)
)
/IF($G$5="10aあたり",AC$8*10,1)),"")</f>
        <v/>
      </c>
      <c r="AD175" s="35" t="str">
        <f>IFERROR(IF(AD$7="","",
(
SUMIFS(IF($G$4="作業時間（hh:mm）",中間処理!$G:$G,中間処理!$I:$I),中間処理!$E:$E,AD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175,中間処理!$B:$B,"予定",中間処理!$C:$C,"&gt;="&amp;$G$1,中間処理!$C:$C,"&lt;="&amp;$G$2,中間処理!$D:$D,IF($G$3="すべての作業","&lt;&gt;",$G$3)),0)
)
/IF($G$5="10aあたり",AD$8*10,1)),"")</f>
        <v/>
      </c>
      <c r="AE175" s="35" t="str">
        <f>IFERROR(IF(AE$7="","",
(
SUMIFS(IF($G$4="作業時間（hh:mm）",中間処理!$G:$G,中間処理!$I:$I),中間処理!$E:$E,AE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175,中間処理!$B:$B,"予定",中間処理!$C:$C,"&gt;="&amp;$G$1,中間処理!$C:$C,"&lt;="&amp;$G$2,中間処理!$D:$D,IF($G$3="すべての作業","&lt;&gt;",$G$3)),0)
)
/IF($G$5="10aあたり",AE$8*10,1)),"")</f>
        <v/>
      </c>
      <c r="AF175" s="35" t="str">
        <f>IFERROR(IF(AF$7="","",
(
SUMIFS(IF($G$4="作業時間（hh:mm）",中間処理!$G:$G,中間処理!$I:$I),中間処理!$E:$E,AF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175,中間処理!$B:$B,"予定",中間処理!$C:$C,"&gt;="&amp;$G$1,中間処理!$C:$C,"&lt;="&amp;$G$2,中間処理!$D:$D,IF($G$3="すべての作業","&lt;&gt;",$G$3)),0)
)
/IF($G$5="10aあたり",AF$8*10,1)),"")</f>
        <v/>
      </c>
      <c r="AG175" s="35" t="str">
        <f>IFERROR(IF(AG$7="","",
(
SUMIFS(IF($G$4="作業時間（hh:mm）",中間処理!$G:$G,中間処理!$I:$I),中間処理!$E:$E,AG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175,中間処理!$B:$B,"予定",中間処理!$C:$C,"&gt;="&amp;$G$1,中間処理!$C:$C,"&lt;="&amp;$G$2,中間処理!$D:$D,IF($G$3="すべての作業","&lt;&gt;",$G$3)),0)
)
/IF($G$5="10aあたり",AG$8*10,1)),"")</f>
        <v/>
      </c>
      <c r="AH175" s="35" t="str">
        <f>IFERROR(IF(AH$7="","",
(
SUMIFS(IF($G$4="作業時間（hh:mm）",中間処理!$G:$G,中間処理!$I:$I),中間処理!$E:$E,AH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175,中間処理!$B:$B,"予定",中間処理!$C:$C,"&gt;="&amp;$G$1,中間処理!$C:$C,"&lt;="&amp;$G$2,中間処理!$D:$D,IF($G$3="すべての作業","&lt;&gt;",$G$3)),0)
)
/IF($G$5="10aあたり",AH$8*10,1)),"")</f>
        <v/>
      </c>
      <c r="AI175" s="35" t="str">
        <f>IFERROR(IF(AI$7="","",
(
SUMIFS(IF($G$4="作業時間（hh:mm）",中間処理!$G:$G,中間処理!$I:$I),中間処理!$E:$E,AI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175,中間処理!$B:$B,"予定",中間処理!$C:$C,"&gt;="&amp;$G$1,中間処理!$C:$C,"&lt;="&amp;$G$2,中間処理!$D:$D,IF($G$3="すべての作業","&lt;&gt;",$G$3)),0)
)
/IF($G$5="10aあたり",AI$8*10,1)),"")</f>
        <v/>
      </c>
      <c r="AJ175" s="35" t="str">
        <f>IFERROR(IF(AJ$7="","",
(
SUMIFS(IF($G$4="作業時間（hh:mm）",中間処理!$G:$G,中間処理!$I:$I),中間処理!$E:$E,AJ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175,中間処理!$B:$B,"予定",中間処理!$C:$C,"&gt;="&amp;$G$1,中間処理!$C:$C,"&lt;="&amp;$G$2,中間処理!$D:$D,IF($G$3="すべての作業","&lt;&gt;",$G$3)),0)
)
/IF($G$5="10aあたり",AJ$8*10,1)),"")</f>
        <v/>
      </c>
      <c r="AK175" s="35" t="str">
        <f>IFERROR(IF(AK$7="","",
(
SUMIFS(IF($G$4="作業時間（hh:mm）",中間処理!$G:$G,中間処理!$I:$I),中間処理!$E:$E,AK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175,中間処理!$B:$B,"予定",中間処理!$C:$C,"&gt;="&amp;$G$1,中間処理!$C:$C,"&lt;="&amp;$G$2,中間処理!$D:$D,IF($G$3="すべての作業","&lt;&gt;",$G$3)),0)
)
/IF($G$5="10aあたり",AK$8*10,1)),"")</f>
        <v/>
      </c>
      <c r="AL175" s="35" t="str">
        <f>IFERROR(IF(AL$7="","",
(
SUMIFS(IF($G$4="作業時間（hh:mm）",中間処理!$G:$G,中間処理!$I:$I),中間処理!$E:$E,AL$7,中間処理!$F:$F,$F175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175,中間処理!$B:$B,"予定",中間処理!$C:$C,"&gt;="&amp;$G$1,中間処理!$C:$C,"&lt;="&amp;$G$2,中間処理!$D:$D,IF($G$3="すべての作業","&lt;&gt;",$G$3)),0)
)
/IF($G$5="10aあたり",AL$8*10,1)),"")</f>
        <v/>
      </c>
    </row>
    <row r="176" spans="7:38">
      <c r="G176" s="13"/>
      <c r="H176" s="22" t="str">
        <f>IF(G176="","",
IF(G$4="作業時間（hh:mm）",SUM(I176:AL176),
IF(
COUNTIFS(単価情報!C:C,F176,単価情報!B:B,"作業者",単価情報!K:K,"&gt;="&amp;G$1,単価情報!J:J,"&lt;="&amp;G$2)
+COUNTIFS(単価情報!C:C,F176,単価情報!B:B,"作業者",単価情報!K:K,"",単価情報!J:J,"&lt;="&amp;G$2)=0,
"単価設定なし",SUM(I176:AL176))))</f>
        <v/>
      </c>
      <c r="I176" s="34" t="str">
        <f>IFERROR(IF(I$7="","",
(
SUMIFS(IF($G$4="作業時間（hh:mm）",中間処理!$G:$G,中間処理!$I:$I),中間処理!$E:$E,I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176,中間処理!$B:$B,"予定",中間処理!$C:$C,"&gt;="&amp;$G$1,中間処理!$C:$C,"&lt;="&amp;$G$2,中間処理!$D:$D,IF($G$3="すべての作業","&lt;&gt;",$G$3)),0)
)
/IF($G$5="10aあたり",I$8*10,1)),"")</f>
        <v/>
      </c>
      <c r="J176" s="35" t="str">
        <f>IFERROR(IF(J$7="","",
(
SUMIFS(IF($G$4="作業時間（hh:mm）",中間処理!$G:$G,中間処理!$I:$I),中間処理!$E:$E,J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176,中間処理!$B:$B,"予定",中間処理!$C:$C,"&gt;="&amp;$G$1,中間処理!$C:$C,"&lt;="&amp;$G$2,中間処理!$D:$D,IF($G$3="すべての作業","&lt;&gt;",$G$3)),0)
)
/IF($G$5="10aあたり",J$8*10,1)),"")</f>
        <v/>
      </c>
      <c r="K176" s="35" t="str">
        <f>IFERROR(IF(K$7="","",
(
SUMIFS(IF($G$4="作業時間（hh:mm）",中間処理!$G:$G,中間処理!$I:$I),中間処理!$E:$E,K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176,中間処理!$B:$B,"予定",中間処理!$C:$C,"&gt;="&amp;$G$1,中間処理!$C:$C,"&lt;="&amp;$G$2,中間処理!$D:$D,IF($G$3="すべての作業","&lt;&gt;",$G$3)),0)
)
/IF($G$5="10aあたり",K$8*10,1)),"")</f>
        <v/>
      </c>
      <c r="L176" s="35" t="str">
        <f>IFERROR(IF(L$7="","",
(
SUMIFS(IF($G$4="作業時間（hh:mm）",中間処理!$G:$G,中間処理!$I:$I),中間処理!$E:$E,L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176,中間処理!$B:$B,"予定",中間処理!$C:$C,"&gt;="&amp;$G$1,中間処理!$C:$C,"&lt;="&amp;$G$2,中間処理!$D:$D,IF($G$3="すべての作業","&lt;&gt;",$G$3)),0)
)
/IF($G$5="10aあたり",L$8*10,1)),"")</f>
        <v/>
      </c>
      <c r="M176" s="35" t="str">
        <f>IFERROR(IF(M$7="","",
(
SUMIFS(IF($G$4="作業時間（hh:mm）",中間処理!$G:$G,中間処理!$I:$I),中間処理!$E:$E,M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176,中間処理!$B:$B,"予定",中間処理!$C:$C,"&gt;="&amp;$G$1,中間処理!$C:$C,"&lt;="&amp;$G$2,中間処理!$D:$D,IF($G$3="すべての作業","&lt;&gt;",$G$3)),0)
)
/IF($G$5="10aあたり",M$8*10,1)),"")</f>
        <v/>
      </c>
      <c r="N176" s="35" t="str">
        <f>IFERROR(IF(N$7="","",
(
SUMIFS(IF($G$4="作業時間（hh:mm）",中間処理!$G:$G,中間処理!$I:$I),中間処理!$E:$E,N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176,中間処理!$B:$B,"予定",中間処理!$C:$C,"&gt;="&amp;$G$1,中間処理!$C:$C,"&lt;="&amp;$G$2,中間処理!$D:$D,IF($G$3="すべての作業","&lt;&gt;",$G$3)),0)
)
/IF($G$5="10aあたり",N$8*10,1)),"")</f>
        <v/>
      </c>
      <c r="O176" s="35" t="str">
        <f>IFERROR(IF(O$7="","",
(
SUMIFS(IF($G$4="作業時間（hh:mm）",中間処理!$G:$G,中間処理!$I:$I),中間処理!$E:$E,O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176,中間処理!$B:$B,"予定",中間処理!$C:$C,"&gt;="&amp;$G$1,中間処理!$C:$C,"&lt;="&amp;$G$2,中間処理!$D:$D,IF($G$3="すべての作業","&lt;&gt;",$G$3)),0)
)
/IF($G$5="10aあたり",O$8*10,1)),"")</f>
        <v/>
      </c>
      <c r="P176" s="35" t="str">
        <f>IFERROR(IF(P$7="","",
(
SUMIFS(IF($G$4="作業時間（hh:mm）",中間処理!$G:$G,中間処理!$I:$I),中間処理!$E:$E,P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176,中間処理!$B:$B,"予定",中間処理!$C:$C,"&gt;="&amp;$G$1,中間処理!$C:$C,"&lt;="&amp;$G$2,中間処理!$D:$D,IF($G$3="すべての作業","&lt;&gt;",$G$3)),0)
)
/IF($G$5="10aあたり",P$8*10,1)),"")</f>
        <v/>
      </c>
      <c r="Q176" s="35" t="str">
        <f>IFERROR(IF(Q$7="","",
(
SUMIFS(IF($G$4="作業時間（hh:mm）",中間処理!$G:$G,中間処理!$I:$I),中間処理!$E:$E,Q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176,中間処理!$B:$B,"予定",中間処理!$C:$C,"&gt;="&amp;$G$1,中間処理!$C:$C,"&lt;="&amp;$G$2,中間処理!$D:$D,IF($G$3="すべての作業","&lt;&gt;",$G$3)),0)
)
/IF($G$5="10aあたり",Q$8*10,1)),"")</f>
        <v/>
      </c>
      <c r="R176" s="35" t="str">
        <f>IFERROR(IF(R$7="","",
(
SUMIFS(IF($G$4="作業時間（hh:mm）",中間処理!$G:$G,中間処理!$I:$I),中間処理!$E:$E,R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176,中間処理!$B:$B,"予定",中間処理!$C:$C,"&gt;="&amp;$G$1,中間処理!$C:$C,"&lt;="&amp;$G$2,中間処理!$D:$D,IF($G$3="すべての作業","&lt;&gt;",$G$3)),0)
)
/IF($G$5="10aあたり",R$8*10,1)),"")</f>
        <v/>
      </c>
      <c r="S176" s="35" t="str">
        <f>IFERROR(IF(S$7="","",
(
SUMIFS(IF($G$4="作業時間（hh:mm）",中間処理!$G:$G,中間処理!$I:$I),中間処理!$E:$E,S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176,中間処理!$B:$B,"予定",中間処理!$C:$C,"&gt;="&amp;$G$1,中間処理!$C:$C,"&lt;="&amp;$G$2,中間処理!$D:$D,IF($G$3="すべての作業","&lt;&gt;",$G$3)),0)
)
/IF($G$5="10aあたり",S$8*10,1)),"")</f>
        <v/>
      </c>
      <c r="T176" s="35" t="str">
        <f>IFERROR(IF(T$7="","",
(
SUMIFS(IF($G$4="作業時間（hh:mm）",中間処理!$G:$G,中間処理!$I:$I),中間処理!$E:$E,T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176,中間処理!$B:$B,"予定",中間処理!$C:$C,"&gt;="&amp;$G$1,中間処理!$C:$C,"&lt;="&amp;$G$2,中間処理!$D:$D,IF($G$3="すべての作業","&lt;&gt;",$G$3)),0)
)
/IF($G$5="10aあたり",T$8*10,1)),"")</f>
        <v/>
      </c>
      <c r="U176" s="35" t="str">
        <f>IFERROR(IF(U$7="","",
(
SUMIFS(IF($G$4="作業時間（hh:mm）",中間処理!$G:$G,中間処理!$I:$I),中間処理!$E:$E,U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176,中間処理!$B:$B,"予定",中間処理!$C:$C,"&gt;="&amp;$G$1,中間処理!$C:$C,"&lt;="&amp;$G$2,中間処理!$D:$D,IF($G$3="すべての作業","&lt;&gt;",$G$3)),0)
)
/IF($G$5="10aあたり",U$8*10,1)),"")</f>
        <v/>
      </c>
      <c r="V176" s="35" t="str">
        <f>IFERROR(IF(V$7="","",
(
SUMIFS(IF($G$4="作業時間（hh:mm）",中間処理!$G:$G,中間処理!$I:$I),中間処理!$E:$E,V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176,中間処理!$B:$B,"予定",中間処理!$C:$C,"&gt;="&amp;$G$1,中間処理!$C:$C,"&lt;="&amp;$G$2,中間処理!$D:$D,IF($G$3="すべての作業","&lt;&gt;",$G$3)),0)
)
/IF($G$5="10aあたり",V$8*10,1)),"")</f>
        <v/>
      </c>
      <c r="W176" s="35" t="str">
        <f>IFERROR(IF(W$7="","",
(
SUMIFS(IF($G$4="作業時間（hh:mm）",中間処理!$G:$G,中間処理!$I:$I),中間処理!$E:$E,W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176,中間処理!$B:$B,"予定",中間処理!$C:$C,"&gt;="&amp;$G$1,中間処理!$C:$C,"&lt;="&amp;$G$2,中間処理!$D:$D,IF($G$3="すべての作業","&lt;&gt;",$G$3)),0)
)
/IF($G$5="10aあたり",W$8*10,1)),"")</f>
        <v/>
      </c>
      <c r="X176" s="35" t="str">
        <f>IFERROR(IF(X$7="","",
(
SUMIFS(IF($G$4="作業時間（hh:mm）",中間処理!$G:$G,中間処理!$I:$I),中間処理!$E:$E,X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176,中間処理!$B:$B,"予定",中間処理!$C:$C,"&gt;="&amp;$G$1,中間処理!$C:$C,"&lt;="&amp;$G$2,中間処理!$D:$D,IF($G$3="すべての作業","&lt;&gt;",$G$3)),0)
)
/IF($G$5="10aあたり",X$8*10,1)),"")</f>
        <v/>
      </c>
      <c r="Y176" s="35" t="str">
        <f>IFERROR(IF(Y$7="","",
(
SUMIFS(IF($G$4="作業時間（hh:mm）",中間処理!$G:$G,中間処理!$I:$I),中間処理!$E:$E,Y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176,中間処理!$B:$B,"予定",中間処理!$C:$C,"&gt;="&amp;$G$1,中間処理!$C:$C,"&lt;="&amp;$G$2,中間処理!$D:$D,IF($G$3="すべての作業","&lt;&gt;",$G$3)),0)
)
/IF($G$5="10aあたり",Y$8*10,1)),"")</f>
        <v/>
      </c>
      <c r="Z176" s="35" t="str">
        <f>IFERROR(IF(Z$7="","",
(
SUMIFS(IF($G$4="作業時間（hh:mm）",中間処理!$G:$G,中間処理!$I:$I),中間処理!$E:$E,Z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176,中間処理!$B:$B,"予定",中間処理!$C:$C,"&gt;="&amp;$G$1,中間処理!$C:$C,"&lt;="&amp;$G$2,中間処理!$D:$D,IF($G$3="すべての作業","&lt;&gt;",$G$3)),0)
)
/IF($G$5="10aあたり",Z$8*10,1)),"")</f>
        <v/>
      </c>
      <c r="AA176" s="35" t="str">
        <f>IFERROR(IF(AA$7="","",
(
SUMIFS(IF($G$4="作業時間（hh:mm）",中間処理!$G:$G,中間処理!$I:$I),中間処理!$E:$E,AA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176,中間処理!$B:$B,"予定",中間処理!$C:$C,"&gt;="&amp;$G$1,中間処理!$C:$C,"&lt;="&amp;$G$2,中間処理!$D:$D,IF($G$3="すべての作業","&lt;&gt;",$G$3)),0)
)
/IF($G$5="10aあたり",AA$8*10,1)),"")</f>
        <v/>
      </c>
      <c r="AB176" s="35" t="str">
        <f>IFERROR(IF(AB$7="","",
(
SUMIFS(IF($G$4="作業時間（hh:mm）",中間処理!$G:$G,中間処理!$I:$I),中間処理!$E:$E,AB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176,中間処理!$B:$B,"予定",中間処理!$C:$C,"&gt;="&amp;$G$1,中間処理!$C:$C,"&lt;="&amp;$G$2,中間処理!$D:$D,IF($G$3="すべての作業","&lt;&gt;",$G$3)),0)
)
/IF($G$5="10aあたり",AB$8*10,1)),"")</f>
        <v/>
      </c>
      <c r="AC176" s="35" t="str">
        <f>IFERROR(IF(AC$7="","",
(
SUMIFS(IF($G$4="作業時間（hh:mm）",中間処理!$G:$G,中間処理!$I:$I),中間処理!$E:$E,AC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176,中間処理!$B:$B,"予定",中間処理!$C:$C,"&gt;="&amp;$G$1,中間処理!$C:$C,"&lt;="&amp;$G$2,中間処理!$D:$D,IF($G$3="すべての作業","&lt;&gt;",$G$3)),0)
)
/IF($G$5="10aあたり",AC$8*10,1)),"")</f>
        <v/>
      </c>
      <c r="AD176" s="35" t="str">
        <f>IFERROR(IF(AD$7="","",
(
SUMIFS(IF($G$4="作業時間（hh:mm）",中間処理!$G:$G,中間処理!$I:$I),中間処理!$E:$E,AD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176,中間処理!$B:$B,"予定",中間処理!$C:$C,"&gt;="&amp;$G$1,中間処理!$C:$C,"&lt;="&amp;$G$2,中間処理!$D:$D,IF($G$3="すべての作業","&lt;&gt;",$G$3)),0)
)
/IF($G$5="10aあたり",AD$8*10,1)),"")</f>
        <v/>
      </c>
      <c r="AE176" s="35" t="str">
        <f>IFERROR(IF(AE$7="","",
(
SUMIFS(IF($G$4="作業時間（hh:mm）",中間処理!$G:$G,中間処理!$I:$I),中間処理!$E:$E,AE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176,中間処理!$B:$B,"予定",中間処理!$C:$C,"&gt;="&amp;$G$1,中間処理!$C:$C,"&lt;="&amp;$G$2,中間処理!$D:$D,IF($G$3="すべての作業","&lt;&gt;",$G$3)),0)
)
/IF($G$5="10aあたり",AE$8*10,1)),"")</f>
        <v/>
      </c>
      <c r="AF176" s="35" t="str">
        <f>IFERROR(IF(AF$7="","",
(
SUMIFS(IF($G$4="作業時間（hh:mm）",中間処理!$G:$G,中間処理!$I:$I),中間処理!$E:$E,AF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176,中間処理!$B:$B,"予定",中間処理!$C:$C,"&gt;="&amp;$G$1,中間処理!$C:$C,"&lt;="&amp;$G$2,中間処理!$D:$D,IF($G$3="すべての作業","&lt;&gt;",$G$3)),0)
)
/IF($G$5="10aあたり",AF$8*10,1)),"")</f>
        <v/>
      </c>
      <c r="AG176" s="35" t="str">
        <f>IFERROR(IF(AG$7="","",
(
SUMIFS(IF($G$4="作業時間（hh:mm）",中間処理!$G:$G,中間処理!$I:$I),中間処理!$E:$E,AG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176,中間処理!$B:$B,"予定",中間処理!$C:$C,"&gt;="&amp;$G$1,中間処理!$C:$C,"&lt;="&amp;$G$2,中間処理!$D:$D,IF($G$3="すべての作業","&lt;&gt;",$G$3)),0)
)
/IF($G$5="10aあたり",AG$8*10,1)),"")</f>
        <v/>
      </c>
      <c r="AH176" s="35" t="str">
        <f>IFERROR(IF(AH$7="","",
(
SUMIFS(IF($G$4="作業時間（hh:mm）",中間処理!$G:$G,中間処理!$I:$I),中間処理!$E:$E,AH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176,中間処理!$B:$B,"予定",中間処理!$C:$C,"&gt;="&amp;$G$1,中間処理!$C:$C,"&lt;="&amp;$G$2,中間処理!$D:$D,IF($G$3="すべての作業","&lt;&gt;",$G$3)),0)
)
/IF($G$5="10aあたり",AH$8*10,1)),"")</f>
        <v/>
      </c>
      <c r="AI176" s="35" t="str">
        <f>IFERROR(IF(AI$7="","",
(
SUMIFS(IF($G$4="作業時間（hh:mm）",中間処理!$G:$G,中間処理!$I:$I),中間処理!$E:$E,AI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176,中間処理!$B:$B,"予定",中間処理!$C:$C,"&gt;="&amp;$G$1,中間処理!$C:$C,"&lt;="&amp;$G$2,中間処理!$D:$D,IF($G$3="すべての作業","&lt;&gt;",$G$3)),0)
)
/IF($G$5="10aあたり",AI$8*10,1)),"")</f>
        <v/>
      </c>
      <c r="AJ176" s="35" t="str">
        <f>IFERROR(IF(AJ$7="","",
(
SUMIFS(IF($G$4="作業時間（hh:mm）",中間処理!$G:$G,中間処理!$I:$I),中間処理!$E:$E,AJ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176,中間処理!$B:$B,"予定",中間処理!$C:$C,"&gt;="&amp;$G$1,中間処理!$C:$C,"&lt;="&amp;$G$2,中間処理!$D:$D,IF($G$3="すべての作業","&lt;&gt;",$G$3)),0)
)
/IF($G$5="10aあたり",AJ$8*10,1)),"")</f>
        <v/>
      </c>
      <c r="AK176" s="35" t="str">
        <f>IFERROR(IF(AK$7="","",
(
SUMIFS(IF($G$4="作業時間（hh:mm）",中間処理!$G:$G,中間処理!$I:$I),中間処理!$E:$E,AK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176,中間処理!$B:$B,"予定",中間処理!$C:$C,"&gt;="&amp;$G$1,中間処理!$C:$C,"&lt;="&amp;$G$2,中間処理!$D:$D,IF($G$3="すべての作業","&lt;&gt;",$G$3)),0)
)
/IF($G$5="10aあたり",AK$8*10,1)),"")</f>
        <v/>
      </c>
      <c r="AL176" s="35" t="str">
        <f>IFERROR(IF(AL$7="","",
(
SUMIFS(IF($G$4="作業時間（hh:mm）",中間処理!$G:$G,中間処理!$I:$I),中間処理!$E:$E,AL$7,中間処理!$F:$F,$F176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176,中間処理!$B:$B,"予定",中間処理!$C:$C,"&gt;="&amp;$G$1,中間処理!$C:$C,"&lt;="&amp;$G$2,中間処理!$D:$D,IF($G$3="すべての作業","&lt;&gt;",$G$3)),0)
)
/IF($G$5="10aあたり",AL$8*10,1)),"")</f>
        <v/>
      </c>
    </row>
    <row r="177" spans="7:38">
      <c r="G177" s="13"/>
      <c r="H177" s="22" t="str">
        <f>IF(G177="","",
IF(G$4="作業時間（hh:mm）",SUM(I177:AL177),
IF(
COUNTIFS(単価情報!C:C,F177,単価情報!B:B,"作業者",単価情報!K:K,"&gt;="&amp;G$1,単価情報!J:J,"&lt;="&amp;G$2)
+COUNTIFS(単価情報!C:C,F177,単価情報!B:B,"作業者",単価情報!K:K,"",単価情報!J:J,"&lt;="&amp;G$2)=0,
"単価設定なし",SUM(I177:AL177))))</f>
        <v/>
      </c>
      <c r="I177" s="34" t="str">
        <f>IFERROR(IF(I$7="","",
(
SUMIFS(IF($G$4="作業時間（hh:mm）",中間処理!$G:$G,中間処理!$I:$I),中間処理!$E:$E,I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177,中間処理!$B:$B,"予定",中間処理!$C:$C,"&gt;="&amp;$G$1,中間処理!$C:$C,"&lt;="&amp;$G$2,中間処理!$D:$D,IF($G$3="すべての作業","&lt;&gt;",$G$3)),0)
)
/IF($G$5="10aあたり",I$8*10,1)),"")</f>
        <v/>
      </c>
      <c r="J177" s="35" t="str">
        <f>IFERROR(IF(J$7="","",
(
SUMIFS(IF($G$4="作業時間（hh:mm）",中間処理!$G:$G,中間処理!$I:$I),中間処理!$E:$E,J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177,中間処理!$B:$B,"予定",中間処理!$C:$C,"&gt;="&amp;$G$1,中間処理!$C:$C,"&lt;="&amp;$G$2,中間処理!$D:$D,IF($G$3="すべての作業","&lt;&gt;",$G$3)),0)
)
/IF($G$5="10aあたり",J$8*10,1)),"")</f>
        <v/>
      </c>
      <c r="K177" s="35" t="str">
        <f>IFERROR(IF(K$7="","",
(
SUMIFS(IF($G$4="作業時間（hh:mm）",中間処理!$G:$G,中間処理!$I:$I),中間処理!$E:$E,K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177,中間処理!$B:$B,"予定",中間処理!$C:$C,"&gt;="&amp;$G$1,中間処理!$C:$C,"&lt;="&amp;$G$2,中間処理!$D:$D,IF($G$3="すべての作業","&lt;&gt;",$G$3)),0)
)
/IF($G$5="10aあたり",K$8*10,1)),"")</f>
        <v/>
      </c>
      <c r="L177" s="35" t="str">
        <f>IFERROR(IF(L$7="","",
(
SUMIFS(IF($G$4="作業時間（hh:mm）",中間処理!$G:$G,中間処理!$I:$I),中間処理!$E:$E,L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177,中間処理!$B:$B,"予定",中間処理!$C:$C,"&gt;="&amp;$G$1,中間処理!$C:$C,"&lt;="&amp;$G$2,中間処理!$D:$D,IF($G$3="すべての作業","&lt;&gt;",$G$3)),0)
)
/IF($G$5="10aあたり",L$8*10,1)),"")</f>
        <v/>
      </c>
      <c r="M177" s="35" t="str">
        <f>IFERROR(IF(M$7="","",
(
SUMIFS(IF($G$4="作業時間（hh:mm）",中間処理!$G:$G,中間処理!$I:$I),中間処理!$E:$E,M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177,中間処理!$B:$B,"予定",中間処理!$C:$C,"&gt;="&amp;$G$1,中間処理!$C:$C,"&lt;="&amp;$G$2,中間処理!$D:$D,IF($G$3="すべての作業","&lt;&gt;",$G$3)),0)
)
/IF($G$5="10aあたり",M$8*10,1)),"")</f>
        <v/>
      </c>
      <c r="N177" s="35" t="str">
        <f>IFERROR(IF(N$7="","",
(
SUMIFS(IF($G$4="作業時間（hh:mm）",中間処理!$G:$G,中間処理!$I:$I),中間処理!$E:$E,N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177,中間処理!$B:$B,"予定",中間処理!$C:$C,"&gt;="&amp;$G$1,中間処理!$C:$C,"&lt;="&amp;$G$2,中間処理!$D:$D,IF($G$3="すべての作業","&lt;&gt;",$G$3)),0)
)
/IF($G$5="10aあたり",N$8*10,1)),"")</f>
        <v/>
      </c>
      <c r="O177" s="35" t="str">
        <f>IFERROR(IF(O$7="","",
(
SUMIFS(IF($G$4="作業時間（hh:mm）",中間処理!$G:$G,中間処理!$I:$I),中間処理!$E:$E,O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177,中間処理!$B:$B,"予定",中間処理!$C:$C,"&gt;="&amp;$G$1,中間処理!$C:$C,"&lt;="&amp;$G$2,中間処理!$D:$D,IF($G$3="すべての作業","&lt;&gt;",$G$3)),0)
)
/IF($G$5="10aあたり",O$8*10,1)),"")</f>
        <v/>
      </c>
      <c r="P177" s="35" t="str">
        <f>IFERROR(IF(P$7="","",
(
SUMIFS(IF($G$4="作業時間（hh:mm）",中間処理!$G:$G,中間処理!$I:$I),中間処理!$E:$E,P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177,中間処理!$B:$B,"予定",中間処理!$C:$C,"&gt;="&amp;$G$1,中間処理!$C:$C,"&lt;="&amp;$G$2,中間処理!$D:$D,IF($G$3="すべての作業","&lt;&gt;",$G$3)),0)
)
/IF($G$5="10aあたり",P$8*10,1)),"")</f>
        <v/>
      </c>
      <c r="Q177" s="35" t="str">
        <f>IFERROR(IF(Q$7="","",
(
SUMIFS(IF($G$4="作業時間（hh:mm）",中間処理!$G:$G,中間処理!$I:$I),中間処理!$E:$E,Q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177,中間処理!$B:$B,"予定",中間処理!$C:$C,"&gt;="&amp;$G$1,中間処理!$C:$C,"&lt;="&amp;$G$2,中間処理!$D:$D,IF($G$3="すべての作業","&lt;&gt;",$G$3)),0)
)
/IF($G$5="10aあたり",Q$8*10,1)),"")</f>
        <v/>
      </c>
      <c r="R177" s="35" t="str">
        <f>IFERROR(IF(R$7="","",
(
SUMIFS(IF($G$4="作業時間（hh:mm）",中間処理!$G:$G,中間処理!$I:$I),中間処理!$E:$E,R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177,中間処理!$B:$B,"予定",中間処理!$C:$C,"&gt;="&amp;$G$1,中間処理!$C:$C,"&lt;="&amp;$G$2,中間処理!$D:$D,IF($G$3="すべての作業","&lt;&gt;",$G$3)),0)
)
/IF($G$5="10aあたり",R$8*10,1)),"")</f>
        <v/>
      </c>
      <c r="S177" s="35" t="str">
        <f>IFERROR(IF(S$7="","",
(
SUMIFS(IF($G$4="作業時間（hh:mm）",中間処理!$G:$G,中間処理!$I:$I),中間処理!$E:$E,S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177,中間処理!$B:$B,"予定",中間処理!$C:$C,"&gt;="&amp;$G$1,中間処理!$C:$C,"&lt;="&amp;$G$2,中間処理!$D:$D,IF($G$3="すべての作業","&lt;&gt;",$G$3)),0)
)
/IF($G$5="10aあたり",S$8*10,1)),"")</f>
        <v/>
      </c>
      <c r="T177" s="35" t="str">
        <f>IFERROR(IF(T$7="","",
(
SUMIFS(IF($G$4="作業時間（hh:mm）",中間処理!$G:$G,中間処理!$I:$I),中間処理!$E:$E,T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177,中間処理!$B:$B,"予定",中間処理!$C:$C,"&gt;="&amp;$G$1,中間処理!$C:$C,"&lt;="&amp;$G$2,中間処理!$D:$D,IF($G$3="すべての作業","&lt;&gt;",$G$3)),0)
)
/IF($G$5="10aあたり",T$8*10,1)),"")</f>
        <v/>
      </c>
      <c r="U177" s="35" t="str">
        <f>IFERROR(IF(U$7="","",
(
SUMIFS(IF($G$4="作業時間（hh:mm）",中間処理!$G:$G,中間処理!$I:$I),中間処理!$E:$E,U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177,中間処理!$B:$B,"予定",中間処理!$C:$C,"&gt;="&amp;$G$1,中間処理!$C:$C,"&lt;="&amp;$G$2,中間処理!$D:$D,IF($G$3="すべての作業","&lt;&gt;",$G$3)),0)
)
/IF($G$5="10aあたり",U$8*10,1)),"")</f>
        <v/>
      </c>
      <c r="V177" s="35" t="str">
        <f>IFERROR(IF(V$7="","",
(
SUMIFS(IF($G$4="作業時間（hh:mm）",中間処理!$G:$G,中間処理!$I:$I),中間処理!$E:$E,V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177,中間処理!$B:$B,"予定",中間処理!$C:$C,"&gt;="&amp;$G$1,中間処理!$C:$C,"&lt;="&amp;$G$2,中間処理!$D:$D,IF($G$3="すべての作業","&lt;&gt;",$G$3)),0)
)
/IF($G$5="10aあたり",V$8*10,1)),"")</f>
        <v/>
      </c>
      <c r="W177" s="35" t="str">
        <f>IFERROR(IF(W$7="","",
(
SUMIFS(IF($G$4="作業時間（hh:mm）",中間処理!$G:$G,中間処理!$I:$I),中間処理!$E:$E,W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177,中間処理!$B:$B,"予定",中間処理!$C:$C,"&gt;="&amp;$G$1,中間処理!$C:$C,"&lt;="&amp;$G$2,中間処理!$D:$D,IF($G$3="すべての作業","&lt;&gt;",$G$3)),0)
)
/IF($G$5="10aあたり",W$8*10,1)),"")</f>
        <v/>
      </c>
      <c r="X177" s="35" t="str">
        <f>IFERROR(IF(X$7="","",
(
SUMIFS(IF($G$4="作業時間（hh:mm）",中間処理!$G:$G,中間処理!$I:$I),中間処理!$E:$E,X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177,中間処理!$B:$B,"予定",中間処理!$C:$C,"&gt;="&amp;$G$1,中間処理!$C:$C,"&lt;="&amp;$G$2,中間処理!$D:$D,IF($G$3="すべての作業","&lt;&gt;",$G$3)),0)
)
/IF($G$5="10aあたり",X$8*10,1)),"")</f>
        <v/>
      </c>
      <c r="Y177" s="35" t="str">
        <f>IFERROR(IF(Y$7="","",
(
SUMIFS(IF($G$4="作業時間（hh:mm）",中間処理!$G:$G,中間処理!$I:$I),中間処理!$E:$E,Y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177,中間処理!$B:$B,"予定",中間処理!$C:$C,"&gt;="&amp;$G$1,中間処理!$C:$C,"&lt;="&amp;$G$2,中間処理!$D:$D,IF($G$3="すべての作業","&lt;&gt;",$G$3)),0)
)
/IF($G$5="10aあたり",Y$8*10,1)),"")</f>
        <v/>
      </c>
      <c r="Z177" s="35" t="str">
        <f>IFERROR(IF(Z$7="","",
(
SUMIFS(IF($G$4="作業時間（hh:mm）",中間処理!$G:$G,中間処理!$I:$I),中間処理!$E:$E,Z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177,中間処理!$B:$B,"予定",中間処理!$C:$C,"&gt;="&amp;$G$1,中間処理!$C:$C,"&lt;="&amp;$G$2,中間処理!$D:$D,IF($G$3="すべての作業","&lt;&gt;",$G$3)),0)
)
/IF($G$5="10aあたり",Z$8*10,1)),"")</f>
        <v/>
      </c>
      <c r="AA177" s="35" t="str">
        <f>IFERROR(IF(AA$7="","",
(
SUMIFS(IF($G$4="作業時間（hh:mm）",中間処理!$G:$G,中間処理!$I:$I),中間処理!$E:$E,AA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177,中間処理!$B:$B,"予定",中間処理!$C:$C,"&gt;="&amp;$G$1,中間処理!$C:$C,"&lt;="&amp;$G$2,中間処理!$D:$D,IF($G$3="すべての作業","&lt;&gt;",$G$3)),0)
)
/IF($G$5="10aあたり",AA$8*10,1)),"")</f>
        <v/>
      </c>
      <c r="AB177" s="35" t="str">
        <f>IFERROR(IF(AB$7="","",
(
SUMIFS(IF($G$4="作業時間（hh:mm）",中間処理!$G:$G,中間処理!$I:$I),中間処理!$E:$E,AB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177,中間処理!$B:$B,"予定",中間処理!$C:$C,"&gt;="&amp;$G$1,中間処理!$C:$C,"&lt;="&amp;$G$2,中間処理!$D:$D,IF($G$3="すべての作業","&lt;&gt;",$G$3)),0)
)
/IF($G$5="10aあたり",AB$8*10,1)),"")</f>
        <v/>
      </c>
      <c r="AC177" s="35" t="str">
        <f>IFERROR(IF(AC$7="","",
(
SUMIFS(IF($G$4="作業時間（hh:mm）",中間処理!$G:$G,中間処理!$I:$I),中間処理!$E:$E,AC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177,中間処理!$B:$B,"予定",中間処理!$C:$C,"&gt;="&amp;$G$1,中間処理!$C:$C,"&lt;="&amp;$G$2,中間処理!$D:$D,IF($G$3="すべての作業","&lt;&gt;",$G$3)),0)
)
/IF($G$5="10aあたり",AC$8*10,1)),"")</f>
        <v/>
      </c>
      <c r="AD177" s="35" t="str">
        <f>IFERROR(IF(AD$7="","",
(
SUMIFS(IF($G$4="作業時間（hh:mm）",中間処理!$G:$G,中間処理!$I:$I),中間処理!$E:$E,AD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177,中間処理!$B:$B,"予定",中間処理!$C:$C,"&gt;="&amp;$G$1,中間処理!$C:$C,"&lt;="&amp;$G$2,中間処理!$D:$D,IF($G$3="すべての作業","&lt;&gt;",$G$3)),0)
)
/IF($G$5="10aあたり",AD$8*10,1)),"")</f>
        <v/>
      </c>
      <c r="AE177" s="35" t="str">
        <f>IFERROR(IF(AE$7="","",
(
SUMIFS(IF($G$4="作業時間（hh:mm）",中間処理!$G:$G,中間処理!$I:$I),中間処理!$E:$E,AE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177,中間処理!$B:$B,"予定",中間処理!$C:$C,"&gt;="&amp;$G$1,中間処理!$C:$C,"&lt;="&amp;$G$2,中間処理!$D:$D,IF($G$3="すべての作業","&lt;&gt;",$G$3)),0)
)
/IF($G$5="10aあたり",AE$8*10,1)),"")</f>
        <v/>
      </c>
      <c r="AF177" s="35" t="str">
        <f>IFERROR(IF(AF$7="","",
(
SUMIFS(IF($G$4="作業時間（hh:mm）",中間処理!$G:$G,中間処理!$I:$I),中間処理!$E:$E,AF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177,中間処理!$B:$B,"予定",中間処理!$C:$C,"&gt;="&amp;$G$1,中間処理!$C:$C,"&lt;="&amp;$G$2,中間処理!$D:$D,IF($G$3="すべての作業","&lt;&gt;",$G$3)),0)
)
/IF($G$5="10aあたり",AF$8*10,1)),"")</f>
        <v/>
      </c>
      <c r="AG177" s="35" t="str">
        <f>IFERROR(IF(AG$7="","",
(
SUMIFS(IF($G$4="作業時間（hh:mm）",中間処理!$G:$G,中間処理!$I:$I),中間処理!$E:$E,AG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177,中間処理!$B:$B,"予定",中間処理!$C:$C,"&gt;="&amp;$G$1,中間処理!$C:$C,"&lt;="&amp;$G$2,中間処理!$D:$D,IF($G$3="すべての作業","&lt;&gt;",$G$3)),0)
)
/IF($G$5="10aあたり",AG$8*10,1)),"")</f>
        <v/>
      </c>
      <c r="AH177" s="35" t="str">
        <f>IFERROR(IF(AH$7="","",
(
SUMIFS(IF($G$4="作業時間（hh:mm）",中間処理!$G:$G,中間処理!$I:$I),中間処理!$E:$E,AH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177,中間処理!$B:$B,"予定",中間処理!$C:$C,"&gt;="&amp;$G$1,中間処理!$C:$C,"&lt;="&amp;$G$2,中間処理!$D:$D,IF($G$3="すべての作業","&lt;&gt;",$G$3)),0)
)
/IF($G$5="10aあたり",AH$8*10,1)),"")</f>
        <v/>
      </c>
      <c r="AI177" s="35" t="str">
        <f>IFERROR(IF(AI$7="","",
(
SUMIFS(IF($G$4="作業時間（hh:mm）",中間処理!$G:$G,中間処理!$I:$I),中間処理!$E:$E,AI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177,中間処理!$B:$B,"予定",中間処理!$C:$C,"&gt;="&amp;$G$1,中間処理!$C:$C,"&lt;="&amp;$G$2,中間処理!$D:$D,IF($G$3="すべての作業","&lt;&gt;",$G$3)),0)
)
/IF($G$5="10aあたり",AI$8*10,1)),"")</f>
        <v/>
      </c>
      <c r="AJ177" s="35" t="str">
        <f>IFERROR(IF(AJ$7="","",
(
SUMIFS(IF($G$4="作業時間（hh:mm）",中間処理!$G:$G,中間処理!$I:$I),中間処理!$E:$E,AJ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177,中間処理!$B:$B,"予定",中間処理!$C:$C,"&gt;="&amp;$G$1,中間処理!$C:$C,"&lt;="&amp;$G$2,中間処理!$D:$D,IF($G$3="すべての作業","&lt;&gt;",$G$3)),0)
)
/IF($G$5="10aあたり",AJ$8*10,1)),"")</f>
        <v/>
      </c>
      <c r="AK177" s="35" t="str">
        <f>IFERROR(IF(AK$7="","",
(
SUMIFS(IF($G$4="作業時間（hh:mm）",中間処理!$G:$G,中間処理!$I:$I),中間処理!$E:$E,AK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177,中間処理!$B:$B,"予定",中間処理!$C:$C,"&gt;="&amp;$G$1,中間処理!$C:$C,"&lt;="&amp;$G$2,中間処理!$D:$D,IF($G$3="すべての作業","&lt;&gt;",$G$3)),0)
)
/IF($G$5="10aあたり",AK$8*10,1)),"")</f>
        <v/>
      </c>
      <c r="AL177" s="35" t="str">
        <f>IFERROR(IF(AL$7="","",
(
SUMIFS(IF($G$4="作業時間（hh:mm）",中間処理!$G:$G,中間処理!$I:$I),中間処理!$E:$E,AL$7,中間処理!$F:$F,$F177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177,中間処理!$B:$B,"予定",中間処理!$C:$C,"&gt;="&amp;$G$1,中間処理!$C:$C,"&lt;="&amp;$G$2,中間処理!$D:$D,IF($G$3="すべての作業","&lt;&gt;",$G$3)),0)
)
/IF($G$5="10aあたり",AL$8*10,1)),"")</f>
        <v/>
      </c>
    </row>
    <row r="178" spans="7:38">
      <c r="G178" s="13"/>
      <c r="H178" s="22" t="str">
        <f>IF(G178="","",
IF(G$4="作業時間（hh:mm）",SUM(I178:AL178),
IF(
COUNTIFS(単価情報!C:C,F178,単価情報!B:B,"作業者",単価情報!K:K,"&gt;="&amp;G$1,単価情報!J:J,"&lt;="&amp;G$2)
+COUNTIFS(単価情報!C:C,F178,単価情報!B:B,"作業者",単価情報!K:K,"",単価情報!J:J,"&lt;="&amp;G$2)=0,
"単価設定なし",SUM(I178:AL178))))</f>
        <v/>
      </c>
      <c r="I178" s="34" t="str">
        <f>IFERROR(IF(I$7="","",
(
SUMIFS(IF($G$4="作業時間（hh:mm）",中間処理!$G:$G,中間処理!$I:$I),中間処理!$E:$E,I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178,中間処理!$B:$B,"予定",中間処理!$C:$C,"&gt;="&amp;$G$1,中間処理!$C:$C,"&lt;="&amp;$G$2,中間処理!$D:$D,IF($G$3="すべての作業","&lt;&gt;",$G$3)),0)
)
/IF($G$5="10aあたり",I$8*10,1)),"")</f>
        <v/>
      </c>
      <c r="J178" s="35" t="str">
        <f>IFERROR(IF(J$7="","",
(
SUMIFS(IF($G$4="作業時間（hh:mm）",中間処理!$G:$G,中間処理!$I:$I),中間処理!$E:$E,J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178,中間処理!$B:$B,"予定",中間処理!$C:$C,"&gt;="&amp;$G$1,中間処理!$C:$C,"&lt;="&amp;$G$2,中間処理!$D:$D,IF($G$3="すべての作業","&lt;&gt;",$G$3)),0)
)
/IF($G$5="10aあたり",J$8*10,1)),"")</f>
        <v/>
      </c>
      <c r="K178" s="35" t="str">
        <f>IFERROR(IF(K$7="","",
(
SUMIFS(IF($G$4="作業時間（hh:mm）",中間処理!$G:$G,中間処理!$I:$I),中間処理!$E:$E,K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178,中間処理!$B:$B,"予定",中間処理!$C:$C,"&gt;="&amp;$G$1,中間処理!$C:$C,"&lt;="&amp;$G$2,中間処理!$D:$D,IF($G$3="すべての作業","&lt;&gt;",$G$3)),0)
)
/IF($G$5="10aあたり",K$8*10,1)),"")</f>
        <v/>
      </c>
      <c r="L178" s="35" t="str">
        <f>IFERROR(IF(L$7="","",
(
SUMIFS(IF($G$4="作業時間（hh:mm）",中間処理!$G:$G,中間処理!$I:$I),中間処理!$E:$E,L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178,中間処理!$B:$B,"予定",中間処理!$C:$C,"&gt;="&amp;$G$1,中間処理!$C:$C,"&lt;="&amp;$G$2,中間処理!$D:$D,IF($G$3="すべての作業","&lt;&gt;",$G$3)),0)
)
/IF($G$5="10aあたり",L$8*10,1)),"")</f>
        <v/>
      </c>
      <c r="M178" s="35" t="str">
        <f>IFERROR(IF(M$7="","",
(
SUMIFS(IF($G$4="作業時間（hh:mm）",中間処理!$G:$G,中間処理!$I:$I),中間処理!$E:$E,M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178,中間処理!$B:$B,"予定",中間処理!$C:$C,"&gt;="&amp;$G$1,中間処理!$C:$C,"&lt;="&amp;$G$2,中間処理!$D:$D,IF($G$3="すべての作業","&lt;&gt;",$G$3)),0)
)
/IF($G$5="10aあたり",M$8*10,1)),"")</f>
        <v/>
      </c>
      <c r="N178" s="35" t="str">
        <f>IFERROR(IF(N$7="","",
(
SUMIFS(IF($G$4="作業時間（hh:mm）",中間処理!$G:$G,中間処理!$I:$I),中間処理!$E:$E,N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178,中間処理!$B:$B,"予定",中間処理!$C:$C,"&gt;="&amp;$G$1,中間処理!$C:$C,"&lt;="&amp;$G$2,中間処理!$D:$D,IF($G$3="すべての作業","&lt;&gt;",$G$3)),0)
)
/IF($G$5="10aあたり",N$8*10,1)),"")</f>
        <v/>
      </c>
      <c r="O178" s="35" t="str">
        <f>IFERROR(IF(O$7="","",
(
SUMIFS(IF($G$4="作業時間（hh:mm）",中間処理!$G:$G,中間処理!$I:$I),中間処理!$E:$E,O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178,中間処理!$B:$B,"予定",中間処理!$C:$C,"&gt;="&amp;$G$1,中間処理!$C:$C,"&lt;="&amp;$G$2,中間処理!$D:$D,IF($G$3="すべての作業","&lt;&gt;",$G$3)),0)
)
/IF($G$5="10aあたり",O$8*10,1)),"")</f>
        <v/>
      </c>
      <c r="P178" s="35" t="str">
        <f>IFERROR(IF(P$7="","",
(
SUMIFS(IF($G$4="作業時間（hh:mm）",中間処理!$G:$G,中間処理!$I:$I),中間処理!$E:$E,P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178,中間処理!$B:$B,"予定",中間処理!$C:$C,"&gt;="&amp;$G$1,中間処理!$C:$C,"&lt;="&amp;$G$2,中間処理!$D:$D,IF($G$3="すべての作業","&lt;&gt;",$G$3)),0)
)
/IF($G$5="10aあたり",P$8*10,1)),"")</f>
        <v/>
      </c>
      <c r="Q178" s="35" t="str">
        <f>IFERROR(IF(Q$7="","",
(
SUMIFS(IF($G$4="作業時間（hh:mm）",中間処理!$G:$G,中間処理!$I:$I),中間処理!$E:$E,Q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178,中間処理!$B:$B,"予定",中間処理!$C:$C,"&gt;="&amp;$G$1,中間処理!$C:$C,"&lt;="&amp;$G$2,中間処理!$D:$D,IF($G$3="すべての作業","&lt;&gt;",$G$3)),0)
)
/IF($G$5="10aあたり",Q$8*10,1)),"")</f>
        <v/>
      </c>
      <c r="R178" s="35" t="str">
        <f>IFERROR(IF(R$7="","",
(
SUMIFS(IF($G$4="作業時間（hh:mm）",中間処理!$G:$G,中間処理!$I:$I),中間処理!$E:$E,R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178,中間処理!$B:$B,"予定",中間処理!$C:$C,"&gt;="&amp;$G$1,中間処理!$C:$C,"&lt;="&amp;$G$2,中間処理!$D:$D,IF($G$3="すべての作業","&lt;&gt;",$G$3)),0)
)
/IF($G$5="10aあたり",R$8*10,1)),"")</f>
        <v/>
      </c>
      <c r="S178" s="35" t="str">
        <f>IFERROR(IF(S$7="","",
(
SUMIFS(IF($G$4="作業時間（hh:mm）",中間処理!$G:$G,中間処理!$I:$I),中間処理!$E:$E,S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178,中間処理!$B:$B,"予定",中間処理!$C:$C,"&gt;="&amp;$G$1,中間処理!$C:$C,"&lt;="&amp;$G$2,中間処理!$D:$D,IF($G$3="すべての作業","&lt;&gt;",$G$3)),0)
)
/IF($G$5="10aあたり",S$8*10,1)),"")</f>
        <v/>
      </c>
      <c r="T178" s="35" t="str">
        <f>IFERROR(IF(T$7="","",
(
SUMIFS(IF($G$4="作業時間（hh:mm）",中間処理!$G:$G,中間処理!$I:$I),中間処理!$E:$E,T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178,中間処理!$B:$B,"予定",中間処理!$C:$C,"&gt;="&amp;$G$1,中間処理!$C:$C,"&lt;="&amp;$G$2,中間処理!$D:$D,IF($G$3="すべての作業","&lt;&gt;",$G$3)),0)
)
/IF($G$5="10aあたり",T$8*10,1)),"")</f>
        <v/>
      </c>
      <c r="U178" s="35" t="str">
        <f>IFERROR(IF(U$7="","",
(
SUMIFS(IF($G$4="作業時間（hh:mm）",中間処理!$G:$G,中間処理!$I:$I),中間処理!$E:$E,U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178,中間処理!$B:$B,"予定",中間処理!$C:$C,"&gt;="&amp;$G$1,中間処理!$C:$C,"&lt;="&amp;$G$2,中間処理!$D:$D,IF($G$3="すべての作業","&lt;&gt;",$G$3)),0)
)
/IF($G$5="10aあたり",U$8*10,1)),"")</f>
        <v/>
      </c>
      <c r="V178" s="35" t="str">
        <f>IFERROR(IF(V$7="","",
(
SUMIFS(IF($G$4="作業時間（hh:mm）",中間処理!$G:$G,中間処理!$I:$I),中間処理!$E:$E,V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178,中間処理!$B:$B,"予定",中間処理!$C:$C,"&gt;="&amp;$G$1,中間処理!$C:$C,"&lt;="&amp;$G$2,中間処理!$D:$D,IF($G$3="すべての作業","&lt;&gt;",$G$3)),0)
)
/IF($G$5="10aあたり",V$8*10,1)),"")</f>
        <v/>
      </c>
      <c r="W178" s="35" t="str">
        <f>IFERROR(IF(W$7="","",
(
SUMIFS(IF($G$4="作業時間（hh:mm）",中間処理!$G:$G,中間処理!$I:$I),中間処理!$E:$E,W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178,中間処理!$B:$B,"予定",中間処理!$C:$C,"&gt;="&amp;$G$1,中間処理!$C:$C,"&lt;="&amp;$G$2,中間処理!$D:$D,IF($G$3="すべての作業","&lt;&gt;",$G$3)),0)
)
/IF($G$5="10aあたり",W$8*10,1)),"")</f>
        <v/>
      </c>
      <c r="X178" s="35" t="str">
        <f>IFERROR(IF(X$7="","",
(
SUMIFS(IF($G$4="作業時間（hh:mm）",中間処理!$G:$G,中間処理!$I:$I),中間処理!$E:$E,X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178,中間処理!$B:$B,"予定",中間処理!$C:$C,"&gt;="&amp;$G$1,中間処理!$C:$C,"&lt;="&amp;$G$2,中間処理!$D:$D,IF($G$3="すべての作業","&lt;&gt;",$G$3)),0)
)
/IF($G$5="10aあたり",X$8*10,1)),"")</f>
        <v/>
      </c>
      <c r="Y178" s="35" t="str">
        <f>IFERROR(IF(Y$7="","",
(
SUMIFS(IF($G$4="作業時間（hh:mm）",中間処理!$G:$G,中間処理!$I:$I),中間処理!$E:$E,Y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178,中間処理!$B:$B,"予定",中間処理!$C:$C,"&gt;="&amp;$G$1,中間処理!$C:$C,"&lt;="&amp;$G$2,中間処理!$D:$D,IF($G$3="すべての作業","&lt;&gt;",$G$3)),0)
)
/IF($G$5="10aあたり",Y$8*10,1)),"")</f>
        <v/>
      </c>
      <c r="Z178" s="35" t="str">
        <f>IFERROR(IF(Z$7="","",
(
SUMIFS(IF($G$4="作業時間（hh:mm）",中間処理!$G:$G,中間処理!$I:$I),中間処理!$E:$E,Z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178,中間処理!$B:$B,"予定",中間処理!$C:$C,"&gt;="&amp;$G$1,中間処理!$C:$C,"&lt;="&amp;$G$2,中間処理!$D:$D,IF($G$3="すべての作業","&lt;&gt;",$G$3)),0)
)
/IF($G$5="10aあたり",Z$8*10,1)),"")</f>
        <v/>
      </c>
      <c r="AA178" s="35" t="str">
        <f>IFERROR(IF(AA$7="","",
(
SUMIFS(IF($G$4="作業時間（hh:mm）",中間処理!$G:$G,中間処理!$I:$I),中間処理!$E:$E,AA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178,中間処理!$B:$B,"予定",中間処理!$C:$C,"&gt;="&amp;$G$1,中間処理!$C:$C,"&lt;="&amp;$G$2,中間処理!$D:$D,IF($G$3="すべての作業","&lt;&gt;",$G$3)),0)
)
/IF($G$5="10aあたり",AA$8*10,1)),"")</f>
        <v/>
      </c>
      <c r="AB178" s="35" t="str">
        <f>IFERROR(IF(AB$7="","",
(
SUMIFS(IF($G$4="作業時間（hh:mm）",中間処理!$G:$G,中間処理!$I:$I),中間処理!$E:$E,AB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178,中間処理!$B:$B,"予定",中間処理!$C:$C,"&gt;="&amp;$G$1,中間処理!$C:$C,"&lt;="&amp;$G$2,中間処理!$D:$D,IF($G$3="すべての作業","&lt;&gt;",$G$3)),0)
)
/IF($G$5="10aあたり",AB$8*10,1)),"")</f>
        <v/>
      </c>
      <c r="AC178" s="35" t="str">
        <f>IFERROR(IF(AC$7="","",
(
SUMIFS(IF($G$4="作業時間（hh:mm）",中間処理!$G:$G,中間処理!$I:$I),中間処理!$E:$E,AC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178,中間処理!$B:$B,"予定",中間処理!$C:$C,"&gt;="&amp;$G$1,中間処理!$C:$C,"&lt;="&amp;$G$2,中間処理!$D:$D,IF($G$3="すべての作業","&lt;&gt;",$G$3)),0)
)
/IF($G$5="10aあたり",AC$8*10,1)),"")</f>
        <v/>
      </c>
      <c r="AD178" s="35" t="str">
        <f>IFERROR(IF(AD$7="","",
(
SUMIFS(IF($G$4="作業時間（hh:mm）",中間処理!$G:$G,中間処理!$I:$I),中間処理!$E:$E,AD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178,中間処理!$B:$B,"予定",中間処理!$C:$C,"&gt;="&amp;$G$1,中間処理!$C:$C,"&lt;="&amp;$G$2,中間処理!$D:$D,IF($G$3="すべての作業","&lt;&gt;",$G$3)),0)
)
/IF($G$5="10aあたり",AD$8*10,1)),"")</f>
        <v/>
      </c>
      <c r="AE178" s="35" t="str">
        <f>IFERROR(IF(AE$7="","",
(
SUMIFS(IF($G$4="作業時間（hh:mm）",中間処理!$G:$G,中間処理!$I:$I),中間処理!$E:$E,AE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178,中間処理!$B:$B,"予定",中間処理!$C:$C,"&gt;="&amp;$G$1,中間処理!$C:$C,"&lt;="&amp;$G$2,中間処理!$D:$D,IF($G$3="すべての作業","&lt;&gt;",$G$3)),0)
)
/IF($G$5="10aあたり",AE$8*10,1)),"")</f>
        <v/>
      </c>
      <c r="AF178" s="35" t="str">
        <f>IFERROR(IF(AF$7="","",
(
SUMIFS(IF($G$4="作業時間（hh:mm）",中間処理!$G:$G,中間処理!$I:$I),中間処理!$E:$E,AF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178,中間処理!$B:$B,"予定",中間処理!$C:$C,"&gt;="&amp;$G$1,中間処理!$C:$C,"&lt;="&amp;$G$2,中間処理!$D:$D,IF($G$3="すべての作業","&lt;&gt;",$G$3)),0)
)
/IF($G$5="10aあたり",AF$8*10,1)),"")</f>
        <v/>
      </c>
      <c r="AG178" s="35" t="str">
        <f>IFERROR(IF(AG$7="","",
(
SUMIFS(IF($G$4="作業時間（hh:mm）",中間処理!$G:$G,中間処理!$I:$I),中間処理!$E:$E,AG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178,中間処理!$B:$B,"予定",中間処理!$C:$C,"&gt;="&amp;$G$1,中間処理!$C:$C,"&lt;="&amp;$G$2,中間処理!$D:$D,IF($G$3="すべての作業","&lt;&gt;",$G$3)),0)
)
/IF($G$5="10aあたり",AG$8*10,1)),"")</f>
        <v/>
      </c>
      <c r="AH178" s="35" t="str">
        <f>IFERROR(IF(AH$7="","",
(
SUMIFS(IF($G$4="作業時間（hh:mm）",中間処理!$G:$G,中間処理!$I:$I),中間処理!$E:$E,AH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178,中間処理!$B:$B,"予定",中間処理!$C:$C,"&gt;="&amp;$G$1,中間処理!$C:$C,"&lt;="&amp;$G$2,中間処理!$D:$D,IF($G$3="すべての作業","&lt;&gt;",$G$3)),0)
)
/IF($G$5="10aあたり",AH$8*10,1)),"")</f>
        <v/>
      </c>
      <c r="AI178" s="35" t="str">
        <f>IFERROR(IF(AI$7="","",
(
SUMIFS(IF($G$4="作業時間（hh:mm）",中間処理!$G:$G,中間処理!$I:$I),中間処理!$E:$E,AI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178,中間処理!$B:$B,"予定",中間処理!$C:$C,"&gt;="&amp;$G$1,中間処理!$C:$C,"&lt;="&amp;$G$2,中間処理!$D:$D,IF($G$3="すべての作業","&lt;&gt;",$G$3)),0)
)
/IF($G$5="10aあたり",AI$8*10,1)),"")</f>
        <v/>
      </c>
      <c r="AJ178" s="35" t="str">
        <f>IFERROR(IF(AJ$7="","",
(
SUMIFS(IF($G$4="作業時間（hh:mm）",中間処理!$G:$G,中間処理!$I:$I),中間処理!$E:$E,AJ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178,中間処理!$B:$B,"予定",中間処理!$C:$C,"&gt;="&amp;$G$1,中間処理!$C:$C,"&lt;="&amp;$G$2,中間処理!$D:$D,IF($G$3="すべての作業","&lt;&gt;",$G$3)),0)
)
/IF($G$5="10aあたり",AJ$8*10,1)),"")</f>
        <v/>
      </c>
      <c r="AK178" s="35" t="str">
        <f>IFERROR(IF(AK$7="","",
(
SUMIFS(IF($G$4="作業時間（hh:mm）",中間処理!$G:$G,中間処理!$I:$I),中間処理!$E:$E,AK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178,中間処理!$B:$B,"予定",中間処理!$C:$C,"&gt;="&amp;$G$1,中間処理!$C:$C,"&lt;="&amp;$G$2,中間処理!$D:$D,IF($G$3="すべての作業","&lt;&gt;",$G$3)),0)
)
/IF($G$5="10aあたり",AK$8*10,1)),"")</f>
        <v/>
      </c>
      <c r="AL178" s="35" t="str">
        <f>IFERROR(IF(AL$7="","",
(
SUMIFS(IF($G$4="作業時間（hh:mm）",中間処理!$G:$G,中間処理!$I:$I),中間処理!$E:$E,AL$7,中間処理!$F:$F,$F178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178,中間処理!$B:$B,"予定",中間処理!$C:$C,"&gt;="&amp;$G$1,中間処理!$C:$C,"&lt;="&amp;$G$2,中間処理!$D:$D,IF($G$3="すべての作業","&lt;&gt;",$G$3)),0)
)
/IF($G$5="10aあたり",AL$8*10,1)),"")</f>
        <v/>
      </c>
    </row>
    <row r="179" spans="7:38">
      <c r="G179" s="13"/>
      <c r="H179" s="22" t="str">
        <f>IF(G179="","",
IF(G$4="作業時間（hh:mm）",SUM(I179:AL179),
IF(
COUNTIFS(単価情報!C:C,F179,単価情報!B:B,"作業者",単価情報!K:K,"&gt;="&amp;G$1,単価情報!J:J,"&lt;="&amp;G$2)
+COUNTIFS(単価情報!C:C,F179,単価情報!B:B,"作業者",単価情報!K:K,"",単価情報!J:J,"&lt;="&amp;G$2)=0,
"単価設定なし",SUM(I179:AL179))))</f>
        <v/>
      </c>
      <c r="I179" s="34" t="str">
        <f>IFERROR(IF(I$7="","",
(
SUMIFS(IF($G$4="作業時間（hh:mm）",中間処理!$G:$G,中間処理!$I:$I),中間処理!$E:$E,I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179,中間処理!$B:$B,"予定",中間処理!$C:$C,"&gt;="&amp;$G$1,中間処理!$C:$C,"&lt;="&amp;$G$2,中間処理!$D:$D,IF($G$3="すべての作業","&lt;&gt;",$G$3)),0)
)
/IF($G$5="10aあたり",I$8*10,1)),"")</f>
        <v/>
      </c>
      <c r="J179" s="35" t="str">
        <f>IFERROR(IF(J$7="","",
(
SUMIFS(IF($G$4="作業時間（hh:mm）",中間処理!$G:$G,中間処理!$I:$I),中間処理!$E:$E,J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179,中間処理!$B:$B,"予定",中間処理!$C:$C,"&gt;="&amp;$G$1,中間処理!$C:$C,"&lt;="&amp;$G$2,中間処理!$D:$D,IF($G$3="すべての作業","&lt;&gt;",$G$3)),0)
)
/IF($G$5="10aあたり",J$8*10,1)),"")</f>
        <v/>
      </c>
      <c r="K179" s="35" t="str">
        <f>IFERROR(IF(K$7="","",
(
SUMIFS(IF($G$4="作業時間（hh:mm）",中間処理!$G:$G,中間処理!$I:$I),中間処理!$E:$E,K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179,中間処理!$B:$B,"予定",中間処理!$C:$C,"&gt;="&amp;$G$1,中間処理!$C:$C,"&lt;="&amp;$G$2,中間処理!$D:$D,IF($G$3="すべての作業","&lt;&gt;",$G$3)),0)
)
/IF($G$5="10aあたり",K$8*10,1)),"")</f>
        <v/>
      </c>
      <c r="L179" s="35" t="str">
        <f>IFERROR(IF(L$7="","",
(
SUMIFS(IF($G$4="作業時間（hh:mm）",中間処理!$G:$G,中間処理!$I:$I),中間処理!$E:$E,L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179,中間処理!$B:$B,"予定",中間処理!$C:$C,"&gt;="&amp;$G$1,中間処理!$C:$C,"&lt;="&amp;$G$2,中間処理!$D:$D,IF($G$3="すべての作業","&lt;&gt;",$G$3)),0)
)
/IF($G$5="10aあたり",L$8*10,1)),"")</f>
        <v/>
      </c>
      <c r="M179" s="35" t="str">
        <f>IFERROR(IF(M$7="","",
(
SUMIFS(IF($G$4="作業時間（hh:mm）",中間処理!$G:$G,中間処理!$I:$I),中間処理!$E:$E,M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179,中間処理!$B:$B,"予定",中間処理!$C:$C,"&gt;="&amp;$G$1,中間処理!$C:$C,"&lt;="&amp;$G$2,中間処理!$D:$D,IF($G$3="すべての作業","&lt;&gt;",$G$3)),0)
)
/IF($G$5="10aあたり",M$8*10,1)),"")</f>
        <v/>
      </c>
      <c r="N179" s="35" t="str">
        <f>IFERROR(IF(N$7="","",
(
SUMIFS(IF($G$4="作業時間（hh:mm）",中間処理!$G:$G,中間処理!$I:$I),中間処理!$E:$E,N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179,中間処理!$B:$B,"予定",中間処理!$C:$C,"&gt;="&amp;$G$1,中間処理!$C:$C,"&lt;="&amp;$G$2,中間処理!$D:$D,IF($G$3="すべての作業","&lt;&gt;",$G$3)),0)
)
/IF($G$5="10aあたり",N$8*10,1)),"")</f>
        <v/>
      </c>
      <c r="O179" s="35" t="str">
        <f>IFERROR(IF(O$7="","",
(
SUMIFS(IF($G$4="作業時間（hh:mm）",中間処理!$G:$G,中間処理!$I:$I),中間処理!$E:$E,O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179,中間処理!$B:$B,"予定",中間処理!$C:$C,"&gt;="&amp;$G$1,中間処理!$C:$C,"&lt;="&amp;$G$2,中間処理!$D:$D,IF($G$3="すべての作業","&lt;&gt;",$G$3)),0)
)
/IF($G$5="10aあたり",O$8*10,1)),"")</f>
        <v/>
      </c>
      <c r="P179" s="35" t="str">
        <f>IFERROR(IF(P$7="","",
(
SUMIFS(IF($G$4="作業時間（hh:mm）",中間処理!$G:$G,中間処理!$I:$I),中間処理!$E:$E,P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179,中間処理!$B:$B,"予定",中間処理!$C:$C,"&gt;="&amp;$G$1,中間処理!$C:$C,"&lt;="&amp;$G$2,中間処理!$D:$D,IF($G$3="すべての作業","&lt;&gt;",$G$3)),0)
)
/IF($G$5="10aあたり",P$8*10,1)),"")</f>
        <v/>
      </c>
      <c r="Q179" s="35" t="str">
        <f>IFERROR(IF(Q$7="","",
(
SUMIFS(IF($G$4="作業時間（hh:mm）",中間処理!$G:$G,中間処理!$I:$I),中間処理!$E:$E,Q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179,中間処理!$B:$B,"予定",中間処理!$C:$C,"&gt;="&amp;$G$1,中間処理!$C:$C,"&lt;="&amp;$G$2,中間処理!$D:$D,IF($G$3="すべての作業","&lt;&gt;",$G$3)),0)
)
/IF($G$5="10aあたり",Q$8*10,1)),"")</f>
        <v/>
      </c>
      <c r="R179" s="35" t="str">
        <f>IFERROR(IF(R$7="","",
(
SUMIFS(IF($G$4="作業時間（hh:mm）",中間処理!$G:$G,中間処理!$I:$I),中間処理!$E:$E,R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179,中間処理!$B:$B,"予定",中間処理!$C:$C,"&gt;="&amp;$G$1,中間処理!$C:$C,"&lt;="&amp;$G$2,中間処理!$D:$D,IF($G$3="すべての作業","&lt;&gt;",$G$3)),0)
)
/IF($G$5="10aあたり",R$8*10,1)),"")</f>
        <v/>
      </c>
      <c r="S179" s="35" t="str">
        <f>IFERROR(IF(S$7="","",
(
SUMIFS(IF($G$4="作業時間（hh:mm）",中間処理!$G:$G,中間処理!$I:$I),中間処理!$E:$E,S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179,中間処理!$B:$B,"予定",中間処理!$C:$C,"&gt;="&amp;$G$1,中間処理!$C:$C,"&lt;="&amp;$G$2,中間処理!$D:$D,IF($G$3="すべての作業","&lt;&gt;",$G$3)),0)
)
/IF($G$5="10aあたり",S$8*10,1)),"")</f>
        <v/>
      </c>
      <c r="T179" s="35" t="str">
        <f>IFERROR(IF(T$7="","",
(
SUMIFS(IF($G$4="作業時間（hh:mm）",中間処理!$G:$G,中間処理!$I:$I),中間処理!$E:$E,T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179,中間処理!$B:$B,"予定",中間処理!$C:$C,"&gt;="&amp;$G$1,中間処理!$C:$C,"&lt;="&amp;$G$2,中間処理!$D:$D,IF($G$3="すべての作業","&lt;&gt;",$G$3)),0)
)
/IF($G$5="10aあたり",T$8*10,1)),"")</f>
        <v/>
      </c>
      <c r="U179" s="35" t="str">
        <f>IFERROR(IF(U$7="","",
(
SUMIFS(IF($G$4="作業時間（hh:mm）",中間処理!$G:$G,中間処理!$I:$I),中間処理!$E:$E,U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179,中間処理!$B:$B,"予定",中間処理!$C:$C,"&gt;="&amp;$G$1,中間処理!$C:$C,"&lt;="&amp;$G$2,中間処理!$D:$D,IF($G$3="すべての作業","&lt;&gt;",$G$3)),0)
)
/IF($G$5="10aあたり",U$8*10,1)),"")</f>
        <v/>
      </c>
      <c r="V179" s="35" t="str">
        <f>IFERROR(IF(V$7="","",
(
SUMIFS(IF($G$4="作業時間（hh:mm）",中間処理!$G:$G,中間処理!$I:$I),中間処理!$E:$E,V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179,中間処理!$B:$B,"予定",中間処理!$C:$C,"&gt;="&amp;$G$1,中間処理!$C:$C,"&lt;="&amp;$G$2,中間処理!$D:$D,IF($G$3="すべての作業","&lt;&gt;",$G$3)),0)
)
/IF($G$5="10aあたり",V$8*10,1)),"")</f>
        <v/>
      </c>
      <c r="W179" s="35" t="str">
        <f>IFERROR(IF(W$7="","",
(
SUMIFS(IF($G$4="作業時間（hh:mm）",中間処理!$G:$G,中間処理!$I:$I),中間処理!$E:$E,W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179,中間処理!$B:$B,"予定",中間処理!$C:$C,"&gt;="&amp;$G$1,中間処理!$C:$C,"&lt;="&amp;$G$2,中間処理!$D:$D,IF($G$3="すべての作業","&lt;&gt;",$G$3)),0)
)
/IF($G$5="10aあたり",W$8*10,1)),"")</f>
        <v/>
      </c>
      <c r="X179" s="35" t="str">
        <f>IFERROR(IF(X$7="","",
(
SUMIFS(IF($G$4="作業時間（hh:mm）",中間処理!$G:$G,中間処理!$I:$I),中間処理!$E:$E,X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179,中間処理!$B:$B,"予定",中間処理!$C:$C,"&gt;="&amp;$G$1,中間処理!$C:$C,"&lt;="&amp;$G$2,中間処理!$D:$D,IF($G$3="すべての作業","&lt;&gt;",$G$3)),0)
)
/IF($G$5="10aあたり",X$8*10,1)),"")</f>
        <v/>
      </c>
      <c r="Y179" s="35" t="str">
        <f>IFERROR(IF(Y$7="","",
(
SUMIFS(IF($G$4="作業時間（hh:mm）",中間処理!$G:$G,中間処理!$I:$I),中間処理!$E:$E,Y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179,中間処理!$B:$B,"予定",中間処理!$C:$C,"&gt;="&amp;$G$1,中間処理!$C:$C,"&lt;="&amp;$G$2,中間処理!$D:$D,IF($G$3="すべての作業","&lt;&gt;",$G$3)),0)
)
/IF($G$5="10aあたり",Y$8*10,1)),"")</f>
        <v/>
      </c>
      <c r="Z179" s="35" t="str">
        <f>IFERROR(IF(Z$7="","",
(
SUMIFS(IF($G$4="作業時間（hh:mm）",中間処理!$G:$G,中間処理!$I:$I),中間処理!$E:$E,Z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179,中間処理!$B:$B,"予定",中間処理!$C:$C,"&gt;="&amp;$G$1,中間処理!$C:$C,"&lt;="&amp;$G$2,中間処理!$D:$D,IF($G$3="すべての作業","&lt;&gt;",$G$3)),0)
)
/IF($G$5="10aあたり",Z$8*10,1)),"")</f>
        <v/>
      </c>
      <c r="AA179" s="35" t="str">
        <f>IFERROR(IF(AA$7="","",
(
SUMIFS(IF($G$4="作業時間（hh:mm）",中間処理!$G:$G,中間処理!$I:$I),中間処理!$E:$E,AA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179,中間処理!$B:$B,"予定",中間処理!$C:$C,"&gt;="&amp;$G$1,中間処理!$C:$C,"&lt;="&amp;$G$2,中間処理!$D:$D,IF($G$3="すべての作業","&lt;&gt;",$G$3)),0)
)
/IF($G$5="10aあたり",AA$8*10,1)),"")</f>
        <v/>
      </c>
      <c r="AB179" s="35" t="str">
        <f>IFERROR(IF(AB$7="","",
(
SUMIFS(IF($G$4="作業時間（hh:mm）",中間処理!$G:$G,中間処理!$I:$I),中間処理!$E:$E,AB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179,中間処理!$B:$B,"予定",中間処理!$C:$C,"&gt;="&amp;$G$1,中間処理!$C:$C,"&lt;="&amp;$G$2,中間処理!$D:$D,IF($G$3="すべての作業","&lt;&gt;",$G$3)),0)
)
/IF($G$5="10aあたり",AB$8*10,1)),"")</f>
        <v/>
      </c>
      <c r="AC179" s="35" t="str">
        <f>IFERROR(IF(AC$7="","",
(
SUMIFS(IF($G$4="作業時間（hh:mm）",中間処理!$G:$G,中間処理!$I:$I),中間処理!$E:$E,AC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179,中間処理!$B:$B,"予定",中間処理!$C:$C,"&gt;="&amp;$G$1,中間処理!$C:$C,"&lt;="&amp;$G$2,中間処理!$D:$D,IF($G$3="すべての作業","&lt;&gt;",$G$3)),0)
)
/IF($G$5="10aあたり",AC$8*10,1)),"")</f>
        <v/>
      </c>
      <c r="AD179" s="35" t="str">
        <f>IFERROR(IF(AD$7="","",
(
SUMIFS(IF($G$4="作業時間（hh:mm）",中間処理!$G:$G,中間処理!$I:$I),中間処理!$E:$E,AD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179,中間処理!$B:$B,"予定",中間処理!$C:$C,"&gt;="&amp;$G$1,中間処理!$C:$C,"&lt;="&amp;$G$2,中間処理!$D:$D,IF($G$3="すべての作業","&lt;&gt;",$G$3)),0)
)
/IF($G$5="10aあたり",AD$8*10,1)),"")</f>
        <v/>
      </c>
      <c r="AE179" s="35" t="str">
        <f>IFERROR(IF(AE$7="","",
(
SUMIFS(IF($G$4="作業時間（hh:mm）",中間処理!$G:$G,中間処理!$I:$I),中間処理!$E:$E,AE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179,中間処理!$B:$B,"予定",中間処理!$C:$C,"&gt;="&amp;$G$1,中間処理!$C:$C,"&lt;="&amp;$G$2,中間処理!$D:$D,IF($G$3="すべての作業","&lt;&gt;",$G$3)),0)
)
/IF($G$5="10aあたり",AE$8*10,1)),"")</f>
        <v/>
      </c>
      <c r="AF179" s="35" t="str">
        <f>IFERROR(IF(AF$7="","",
(
SUMIFS(IF($G$4="作業時間（hh:mm）",中間処理!$G:$G,中間処理!$I:$I),中間処理!$E:$E,AF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179,中間処理!$B:$B,"予定",中間処理!$C:$C,"&gt;="&amp;$G$1,中間処理!$C:$C,"&lt;="&amp;$G$2,中間処理!$D:$D,IF($G$3="すべての作業","&lt;&gt;",$G$3)),0)
)
/IF($G$5="10aあたり",AF$8*10,1)),"")</f>
        <v/>
      </c>
      <c r="AG179" s="35" t="str">
        <f>IFERROR(IF(AG$7="","",
(
SUMIFS(IF($G$4="作業時間（hh:mm）",中間処理!$G:$G,中間処理!$I:$I),中間処理!$E:$E,AG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179,中間処理!$B:$B,"予定",中間処理!$C:$C,"&gt;="&amp;$G$1,中間処理!$C:$C,"&lt;="&amp;$G$2,中間処理!$D:$D,IF($G$3="すべての作業","&lt;&gt;",$G$3)),0)
)
/IF($G$5="10aあたり",AG$8*10,1)),"")</f>
        <v/>
      </c>
      <c r="AH179" s="35" t="str">
        <f>IFERROR(IF(AH$7="","",
(
SUMIFS(IF($G$4="作業時間（hh:mm）",中間処理!$G:$G,中間処理!$I:$I),中間処理!$E:$E,AH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179,中間処理!$B:$B,"予定",中間処理!$C:$C,"&gt;="&amp;$G$1,中間処理!$C:$C,"&lt;="&amp;$G$2,中間処理!$D:$D,IF($G$3="すべての作業","&lt;&gt;",$G$3)),0)
)
/IF($G$5="10aあたり",AH$8*10,1)),"")</f>
        <v/>
      </c>
      <c r="AI179" s="35" t="str">
        <f>IFERROR(IF(AI$7="","",
(
SUMIFS(IF($G$4="作業時間（hh:mm）",中間処理!$G:$G,中間処理!$I:$I),中間処理!$E:$E,AI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179,中間処理!$B:$B,"予定",中間処理!$C:$C,"&gt;="&amp;$G$1,中間処理!$C:$C,"&lt;="&amp;$G$2,中間処理!$D:$D,IF($G$3="すべての作業","&lt;&gt;",$G$3)),0)
)
/IF($G$5="10aあたり",AI$8*10,1)),"")</f>
        <v/>
      </c>
      <c r="AJ179" s="35" t="str">
        <f>IFERROR(IF(AJ$7="","",
(
SUMIFS(IF($G$4="作業時間（hh:mm）",中間処理!$G:$G,中間処理!$I:$I),中間処理!$E:$E,AJ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179,中間処理!$B:$B,"予定",中間処理!$C:$C,"&gt;="&amp;$G$1,中間処理!$C:$C,"&lt;="&amp;$G$2,中間処理!$D:$D,IF($G$3="すべての作業","&lt;&gt;",$G$3)),0)
)
/IF($G$5="10aあたり",AJ$8*10,1)),"")</f>
        <v/>
      </c>
      <c r="AK179" s="35" t="str">
        <f>IFERROR(IF(AK$7="","",
(
SUMIFS(IF($G$4="作業時間（hh:mm）",中間処理!$G:$G,中間処理!$I:$I),中間処理!$E:$E,AK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179,中間処理!$B:$B,"予定",中間処理!$C:$C,"&gt;="&amp;$G$1,中間処理!$C:$C,"&lt;="&amp;$G$2,中間処理!$D:$D,IF($G$3="すべての作業","&lt;&gt;",$G$3)),0)
)
/IF($G$5="10aあたり",AK$8*10,1)),"")</f>
        <v/>
      </c>
      <c r="AL179" s="35" t="str">
        <f>IFERROR(IF(AL$7="","",
(
SUMIFS(IF($G$4="作業時間（hh:mm）",中間処理!$G:$G,中間処理!$I:$I),中間処理!$E:$E,AL$7,中間処理!$F:$F,$F179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179,中間処理!$B:$B,"予定",中間処理!$C:$C,"&gt;="&amp;$G$1,中間処理!$C:$C,"&lt;="&amp;$G$2,中間処理!$D:$D,IF($G$3="すべての作業","&lt;&gt;",$G$3)),0)
)
/IF($G$5="10aあたり",AL$8*10,1)),"")</f>
        <v/>
      </c>
    </row>
    <row r="180" spans="7:38">
      <c r="G180" s="13"/>
      <c r="H180" s="22" t="str">
        <f>IF(G180="","",
IF(G$4="作業時間（hh:mm）",SUM(I180:AL180),
IF(
COUNTIFS(単価情報!C:C,F180,単価情報!B:B,"作業者",単価情報!K:K,"&gt;="&amp;G$1,単価情報!J:J,"&lt;="&amp;G$2)
+COUNTIFS(単価情報!C:C,F180,単価情報!B:B,"作業者",単価情報!K:K,"",単価情報!J:J,"&lt;="&amp;G$2)=0,
"単価設定なし",SUM(I180:AL180))))</f>
        <v/>
      </c>
      <c r="I180" s="34" t="str">
        <f>IFERROR(IF(I$7="","",
(
SUMIFS(IF($G$4="作業時間（hh:mm）",中間処理!$G:$G,中間処理!$I:$I),中間処理!$E:$E,I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180,中間処理!$B:$B,"予定",中間処理!$C:$C,"&gt;="&amp;$G$1,中間処理!$C:$C,"&lt;="&amp;$G$2,中間処理!$D:$D,IF($G$3="すべての作業","&lt;&gt;",$G$3)),0)
)
/IF($G$5="10aあたり",I$8*10,1)),"")</f>
        <v/>
      </c>
      <c r="J180" s="35" t="str">
        <f>IFERROR(IF(J$7="","",
(
SUMIFS(IF($G$4="作業時間（hh:mm）",中間処理!$G:$G,中間処理!$I:$I),中間処理!$E:$E,J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180,中間処理!$B:$B,"予定",中間処理!$C:$C,"&gt;="&amp;$G$1,中間処理!$C:$C,"&lt;="&amp;$G$2,中間処理!$D:$D,IF($G$3="すべての作業","&lt;&gt;",$G$3)),0)
)
/IF($G$5="10aあたり",J$8*10,1)),"")</f>
        <v/>
      </c>
      <c r="K180" s="35" t="str">
        <f>IFERROR(IF(K$7="","",
(
SUMIFS(IF($G$4="作業時間（hh:mm）",中間処理!$G:$G,中間処理!$I:$I),中間処理!$E:$E,K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180,中間処理!$B:$B,"予定",中間処理!$C:$C,"&gt;="&amp;$G$1,中間処理!$C:$C,"&lt;="&amp;$G$2,中間処理!$D:$D,IF($G$3="すべての作業","&lt;&gt;",$G$3)),0)
)
/IF($G$5="10aあたり",K$8*10,1)),"")</f>
        <v/>
      </c>
      <c r="L180" s="35" t="str">
        <f>IFERROR(IF(L$7="","",
(
SUMIFS(IF($G$4="作業時間（hh:mm）",中間処理!$G:$G,中間処理!$I:$I),中間処理!$E:$E,L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180,中間処理!$B:$B,"予定",中間処理!$C:$C,"&gt;="&amp;$G$1,中間処理!$C:$C,"&lt;="&amp;$G$2,中間処理!$D:$D,IF($G$3="すべての作業","&lt;&gt;",$G$3)),0)
)
/IF($G$5="10aあたり",L$8*10,1)),"")</f>
        <v/>
      </c>
      <c r="M180" s="35" t="str">
        <f>IFERROR(IF(M$7="","",
(
SUMIFS(IF($G$4="作業時間（hh:mm）",中間処理!$G:$G,中間処理!$I:$I),中間処理!$E:$E,M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180,中間処理!$B:$B,"予定",中間処理!$C:$C,"&gt;="&amp;$G$1,中間処理!$C:$C,"&lt;="&amp;$G$2,中間処理!$D:$D,IF($G$3="すべての作業","&lt;&gt;",$G$3)),0)
)
/IF($G$5="10aあたり",M$8*10,1)),"")</f>
        <v/>
      </c>
      <c r="N180" s="35" t="str">
        <f>IFERROR(IF(N$7="","",
(
SUMIFS(IF($G$4="作業時間（hh:mm）",中間処理!$G:$G,中間処理!$I:$I),中間処理!$E:$E,N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180,中間処理!$B:$B,"予定",中間処理!$C:$C,"&gt;="&amp;$G$1,中間処理!$C:$C,"&lt;="&amp;$G$2,中間処理!$D:$D,IF($G$3="すべての作業","&lt;&gt;",$G$3)),0)
)
/IF($G$5="10aあたり",N$8*10,1)),"")</f>
        <v/>
      </c>
      <c r="O180" s="35" t="str">
        <f>IFERROR(IF(O$7="","",
(
SUMIFS(IF($G$4="作業時間（hh:mm）",中間処理!$G:$G,中間処理!$I:$I),中間処理!$E:$E,O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180,中間処理!$B:$B,"予定",中間処理!$C:$C,"&gt;="&amp;$G$1,中間処理!$C:$C,"&lt;="&amp;$G$2,中間処理!$D:$D,IF($G$3="すべての作業","&lt;&gt;",$G$3)),0)
)
/IF($G$5="10aあたり",O$8*10,1)),"")</f>
        <v/>
      </c>
      <c r="P180" s="35" t="str">
        <f>IFERROR(IF(P$7="","",
(
SUMIFS(IF($G$4="作業時間（hh:mm）",中間処理!$G:$G,中間処理!$I:$I),中間処理!$E:$E,P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180,中間処理!$B:$B,"予定",中間処理!$C:$C,"&gt;="&amp;$G$1,中間処理!$C:$C,"&lt;="&amp;$G$2,中間処理!$D:$D,IF($G$3="すべての作業","&lt;&gt;",$G$3)),0)
)
/IF($G$5="10aあたり",P$8*10,1)),"")</f>
        <v/>
      </c>
      <c r="Q180" s="35" t="str">
        <f>IFERROR(IF(Q$7="","",
(
SUMIFS(IF($G$4="作業時間（hh:mm）",中間処理!$G:$G,中間処理!$I:$I),中間処理!$E:$E,Q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180,中間処理!$B:$B,"予定",中間処理!$C:$C,"&gt;="&amp;$G$1,中間処理!$C:$C,"&lt;="&amp;$G$2,中間処理!$D:$D,IF($G$3="すべての作業","&lt;&gt;",$G$3)),0)
)
/IF($G$5="10aあたり",Q$8*10,1)),"")</f>
        <v/>
      </c>
      <c r="R180" s="35" t="str">
        <f>IFERROR(IF(R$7="","",
(
SUMIFS(IF($G$4="作業時間（hh:mm）",中間処理!$G:$G,中間処理!$I:$I),中間処理!$E:$E,R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180,中間処理!$B:$B,"予定",中間処理!$C:$C,"&gt;="&amp;$G$1,中間処理!$C:$C,"&lt;="&amp;$G$2,中間処理!$D:$D,IF($G$3="すべての作業","&lt;&gt;",$G$3)),0)
)
/IF($G$5="10aあたり",R$8*10,1)),"")</f>
        <v/>
      </c>
      <c r="S180" s="35" t="str">
        <f>IFERROR(IF(S$7="","",
(
SUMIFS(IF($G$4="作業時間（hh:mm）",中間処理!$G:$G,中間処理!$I:$I),中間処理!$E:$E,S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180,中間処理!$B:$B,"予定",中間処理!$C:$C,"&gt;="&amp;$G$1,中間処理!$C:$C,"&lt;="&amp;$G$2,中間処理!$D:$D,IF($G$3="すべての作業","&lt;&gt;",$G$3)),0)
)
/IF($G$5="10aあたり",S$8*10,1)),"")</f>
        <v/>
      </c>
      <c r="T180" s="35" t="str">
        <f>IFERROR(IF(T$7="","",
(
SUMIFS(IF($G$4="作業時間（hh:mm）",中間処理!$G:$G,中間処理!$I:$I),中間処理!$E:$E,T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180,中間処理!$B:$B,"予定",中間処理!$C:$C,"&gt;="&amp;$G$1,中間処理!$C:$C,"&lt;="&amp;$G$2,中間処理!$D:$D,IF($G$3="すべての作業","&lt;&gt;",$G$3)),0)
)
/IF($G$5="10aあたり",T$8*10,1)),"")</f>
        <v/>
      </c>
      <c r="U180" s="35" t="str">
        <f>IFERROR(IF(U$7="","",
(
SUMIFS(IF($G$4="作業時間（hh:mm）",中間処理!$G:$G,中間処理!$I:$I),中間処理!$E:$E,U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180,中間処理!$B:$B,"予定",中間処理!$C:$C,"&gt;="&amp;$G$1,中間処理!$C:$C,"&lt;="&amp;$G$2,中間処理!$D:$D,IF($G$3="すべての作業","&lt;&gt;",$G$3)),0)
)
/IF($G$5="10aあたり",U$8*10,1)),"")</f>
        <v/>
      </c>
      <c r="V180" s="35" t="str">
        <f>IFERROR(IF(V$7="","",
(
SUMIFS(IF($G$4="作業時間（hh:mm）",中間処理!$G:$G,中間処理!$I:$I),中間処理!$E:$E,V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180,中間処理!$B:$B,"予定",中間処理!$C:$C,"&gt;="&amp;$G$1,中間処理!$C:$C,"&lt;="&amp;$G$2,中間処理!$D:$D,IF($G$3="すべての作業","&lt;&gt;",$G$3)),0)
)
/IF($G$5="10aあたり",V$8*10,1)),"")</f>
        <v/>
      </c>
      <c r="W180" s="35" t="str">
        <f>IFERROR(IF(W$7="","",
(
SUMIFS(IF($G$4="作業時間（hh:mm）",中間処理!$G:$G,中間処理!$I:$I),中間処理!$E:$E,W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180,中間処理!$B:$B,"予定",中間処理!$C:$C,"&gt;="&amp;$G$1,中間処理!$C:$C,"&lt;="&amp;$G$2,中間処理!$D:$D,IF($G$3="すべての作業","&lt;&gt;",$G$3)),0)
)
/IF($G$5="10aあたり",W$8*10,1)),"")</f>
        <v/>
      </c>
      <c r="X180" s="35" t="str">
        <f>IFERROR(IF(X$7="","",
(
SUMIFS(IF($G$4="作業時間（hh:mm）",中間処理!$G:$G,中間処理!$I:$I),中間処理!$E:$E,X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180,中間処理!$B:$B,"予定",中間処理!$C:$C,"&gt;="&amp;$G$1,中間処理!$C:$C,"&lt;="&amp;$G$2,中間処理!$D:$D,IF($G$3="すべての作業","&lt;&gt;",$G$3)),0)
)
/IF($G$5="10aあたり",X$8*10,1)),"")</f>
        <v/>
      </c>
      <c r="Y180" s="35" t="str">
        <f>IFERROR(IF(Y$7="","",
(
SUMIFS(IF($G$4="作業時間（hh:mm）",中間処理!$G:$G,中間処理!$I:$I),中間処理!$E:$E,Y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180,中間処理!$B:$B,"予定",中間処理!$C:$C,"&gt;="&amp;$G$1,中間処理!$C:$C,"&lt;="&amp;$G$2,中間処理!$D:$D,IF($G$3="すべての作業","&lt;&gt;",$G$3)),0)
)
/IF($G$5="10aあたり",Y$8*10,1)),"")</f>
        <v/>
      </c>
      <c r="Z180" s="35" t="str">
        <f>IFERROR(IF(Z$7="","",
(
SUMIFS(IF($G$4="作業時間（hh:mm）",中間処理!$G:$G,中間処理!$I:$I),中間処理!$E:$E,Z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180,中間処理!$B:$B,"予定",中間処理!$C:$C,"&gt;="&amp;$G$1,中間処理!$C:$C,"&lt;="&amp;$G$2,中間処理!$D:$D,IF($G$3="すべての作業","&lt;&gt;",$G$3)),0)
)
/IF($G$5="10aあたり",Z$8*10,1)),"")</f>
        <v/>
      </c>
      <c r="AA180" s="35" t="str">
        <f>IFERROR(IF(AA$7="","",
(
SUMIFS(IF($G$4="作業時間（hh:mm）",中間処理!$G:$G,中間処理!$I:$I),中間処理!$E:$E,AA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180,中間処理!$B:$B,"予定",中間処理!$C:$C,"&gt;="&amp;$G$1,中間処理!$C:$C,"&lt;="&amp;$G$2,中間処理!$D:$D,IF($G$3="すべての作業","&lt;&gt;",$G$3)),0)
)
/IF($G$5="10aあたり",AA$8*10,1)),"")</f>
        <v/>
      </c>
      <c r="AB180" s="35" t="str">
        <f>IFERROR(IF(AB$7="","",
(
SUMIFS(IF($G$4="作業時間（hh:mm）",中間処理!$G:$G,中間処理!$I:$I),中間処理!$E:$E,AB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180,中間処理!$B:$B,"予定",中間処理!$C:$C,"&gt;="&amp;$G$1,中間処理!$C:$C,"&lt;="&amp;$G$2,中間処理!$D:$D,IF($G$3="すべての作業","&lt;&gt;",$G$3)),0)
)
/IF($G$5="10aあたり",AB$8*10,1)),"")</f>
        <v/>
      </c>
      <c r="AC180" s="35" t="str">
        <f>IFERROR(IF(AC$7="","",
(
SUMIFS(IF($G$4="作業時間（hh:mm）",中間処理!$G:$G,中間処理!$I:$I),中間処理!$E:$E,AC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180,中間処理!$B:$B,"予定",中間処理!$C:$C,"&gt;="&amp;$G$1,中間処理!$C:$C,"&lt;="&amp;$G$2,中間処理!$D:$D,IF($G$3="すべての作業","&lt;&gt;",$G$3)),0)
)
/IF($G$5="10aあたり",AC$8*10,1)),"")</f>
        <v/>
      </c>
      <c r="AD180" s="35" t="str">
        <f>IFERROR(IF(AD$7="","",
(
SUMIFS(IF($G$4="作業時間（hh:mm）",中間処理!$G:$G,中間処理!$I:$I),中間処理!$E:$E,AD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180,中間処理!$B:$B,"予定",中間処理!$C:$C,"&gt;="&amp;$G$1,中間処理!$C:$C,"&lt;="&amp;$G$2,中間処理!$D:$D,IF($G$3="すべての作業","&lt;&gt;",$G$3)),0)
)
/IF($G$5="10aあたり",AD$8*10,1)),"")</f>
        <v/>
      </c>
      <c r="AE180" s="35" t="str">
        <f>IFERROR(IF(AE$7="","",
(
SUMIFS(IF($G$4="作業時間（hh:mm）",中間処理!$G:$G,中間処理!$I:$I),中間処理!$E:$E,AE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180,中間処理!$B:$B,"予定",中間処理!$C:$C,"&gt;="&amp;$G$1,中間処理!$C:$C,"&lt;="&amp;$G$2,中間処理!$D:$D,IF($G$3="すべての作業","&lt;&gt;",$G$3)),0)
)
/IF($G$5="10aあたり",AE$8*10,1)),"")</f>
        <v/>
      </c>
      <c r="AF180" s="35" t="str">
        <f>IFERROR(IF(AF$7="","",
(
SUMIFS(IF($G$4="作業時間（hh:mm）",中間処理!$G:$G,中間処理!$I:$I),中間処理!$E:$E,AF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180,中間処理!$B:$B,"予定",中間処理!$C:$C,"&gt;="&amp;$G$1,中間処理!$C:$C,"&lt;="&amp;$G$2,中間処理!$D:$D,IF($G$3="すべての作業","&lt;&gt;",$G$3)),0)
)
/IF($G$5="10aあたり",AF$8*10,1)),"")</f>
        <v/>
      </c>
      <c r="AG180" s="35" t="str">
        <f>IFERROR(IF(AG$7="","",
(
SUMIFS(IF($G$4="作業時間（hh:mm）",中間処理!$G:$G,中間処理!$I:$I),中間処理!$E:$E,AG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180,中間処理!$B:$B,"予定",中間処理!$C:$C,"&gt;="&amp;$G$1,中間処理!$C:$C,"&lt;="&amp;$G$2,中間処理!$D:$D,IF($G$3="すべての作業","&lt;&gt;",$G$3)),0)
)
/IF($G$5="10aあたり",AG$8*10,1)),"")</f>
        <v/>
      </c>
      <c r="AH180" s="35" t="str">
        <f>IFERROR(IF(AH$7="","",
(
SUMIFS(IF($G$4="作業時間（hh:mm）",中間処理!$G:$G,中間処理!$I:$I),中間処理!$E:$E,AH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180,中間処理!$B:$B,"予定",中間処理!$C:$C,"&gt;="&amp;$G$1,中間処理!$C:$C,"&lt;="&amp;$G$2,中間処理!$D:$D,IF($G$3="すべての作業","&lt;&gt;",$G$3)),0)
)
/IF($G$5="10aあたり",AH$8*10,1)),"")</f>
        <v/>
      </c>
      <c r="AI180" s="35" t="str">
        <f>IFERROR(IF(AI$7="","",
(
SUMIFS(IF($G$4="作業時間（hh:mm）",中間処理!$G:$G,中間処理!$I:$I),中間処理!$E:$E,AI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180,中間処理!$B:$B,"予定",中間処理!$C:$C,"&gt;="&amp;$G$1,中間処理!$C:$C,"&lt;="&amp;$G$2,中間処理!$D:$D,IF($G$3="すべての作業","&lt;&gt;",$G$3)),0)
)
/IF($G$5="10aあたり",AI$8*10,1)),"")</f>
        <v/>
      </c>
      <c r="AJ180" s="35" t="str">
        <f>IFERROR(IF(AJ$7="","",
(
SUMIFS(IF($G$4="作業時間（hh:mm）",中間処理!$G:$G,中間処理!$I:$I),中間処理!$E:$E,AJ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180,中間処理!$B:$B,"予定",中間処理!$C:$C,"&gt;="&amp;$G$1,中間処理!$C:$C,"&lt;="&amp;$G$2,中間処理!$D:$D,IF($G$3="すべての作業","&lt;&gt;",$G$3)),0)
)
/IF($G$5="10aあたり",AJ$8*10,1)),"")</f>
        <v/>
      </c>
      <c r="AK180" s="35" t="str">
        <f>IFERROR(IF(AK$7="","",
(
SUMIFS(IF($G$4="作業時間（hh:mm）",中間処理!$G:$G,中間処理!$I:$I),中間処理!$E:$E,AK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180,中間処理!$B:$B,"予定",中間処理!$C:$C,"&gt;="&amp;$G$1,中間処理!$C:$C,"&lt;="&amp;$G$2,中間処理!$D:$D,IF($G$3="すべての作業","&lt;&gt;",$G$3)),0)
)
/IF($G$5="10aあたり",AK$8*10,1)),"")</f>
        <v/>
      </c>
      <c r="AL180" s="35" t="str">
        <f>IFERROR(IF(AL$7="","",
(
SUMIFS(IF($G$4="作業時間（hh:mm）",中間処理!$G:$G,中間処理!$I:$I),中間処理!$E:$E,AL$7,中間処理!$F:$F,$F180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180,中間処理!$B:$B,"予定",中間処理!$C:$C,"&gt;="&amp;$G$1,中間処理!$C:$C,"&lt;="&amp;$G$2,中間処理!$D:$D,IF($G$3="すべての作業","&lt;&gt;",$G$3)),0)
)
/IF($G$5="10aあたり",AL$8*10,1)),"")</f>
        <v/>
      </c>
    </row>
    <row r="181" spans="7:38">
      <c r="G181" s="13"/>
      <c r="H181" s="22" t="str">
        <f>IF(G181="","",
IF(G$4="作業時間（hh:mm）",SUM(I181:AL181),
IF(
COUNTIFS(単価情報!C:C,F181,単価情報!B:B,"作業者",単価情報!K:K,"&gt;="&amp;G$1,単価情報!J:J,"&lt;="&amp;G$2)
+COUNTIFS(単価情報!C:C,F181,単価情報!B:B,"作業者",単価情報!K:K,"",単価情報!J:J,"&lt;="&amp;G$2)=0,
"単価設定なし",SUM(I181:AL181))))</f>
        <v/>
      </c>
      <c r="I181" s="34" t="str">
        <f>IFERROR(IF(I$7="","",
(
SUMIFS(IF($G$4="作業時間（hh:mm）",中間処理!$G:$G,中間処理!$I:$I),中間処理!$E:$E,I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181,中間処理!$B:$B,"予定",中間処理!$C:$C,"&gt;="&amp;$G$1,中間処理!$C:$C,"&lt;="&amp;$G$2,中間処理!$D:$D,IF($G$3="すべての作業","&lt;&gt;",$G$3)),0)
)
/IF($G$5="10aあたり",I$8*10,1)),"")</f>
        <v/>
      </c>
      <c r="J181" s="35" t="str">
        <f>IFERROR(IF(J$7="","",
(
SUMIFS(IF($G$4="作業時間（hh:mm）",中間処理!$G:$G,中間処理!$I:$I),中間処理!$E:$E,J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181,中間処理!$B:$B,"予定",中間処理!$C:$C,"&gt;="&amp;$G$1,中間処理!$C:$C,"&lt;="&amp;$G$2,中間処理!$D:$D,IF($G$3="すべての作業","&lt;&gt;",$G$3)),0)
)
/IF($G$5="10aあたり",J$8*10,1)),"")</f>
        <v/>
      </c>
      <c r="K181" s="35" t="str">
        <f>IFERROR(IF(K$7="","",
(
SUMIFS(IF($G$4="作業時間（hh:mm）",中間処理!$G:$G,中間処理!$I:$I),中間処理!$E:$E,K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181,中間処理!$B:$B,"予定",中間処理!$C:$C,"&gt;="&amp;$G$1,中間処理!$C:$C,"&lt;="&amp;$G$2,中間処理!$D:$D,IF($G$3="すべての作業","&lt;&gt;",$G$3)),0)
)
/IF($G$5="10aあたり",K$8*10,1)),"")</f>
        <v/>
      </c>
      <c r="L181" s="35" t="str">
        <f>IFERROR(IF(L$7="","",
(
SUMIFS(IF($G$4="作業時間（hh:mm）",中間処理!$G:$G,中間処理!$I:$I),中間処理!$E:$E,L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181,中間処理!$B:$B,"予定",中間処理!$C:$C,"&gt;="&amp;$G$1,中間処理!$C:$C,"&lt;="&amp;$G$2,中間処理!$D:$D,IF($G$3="すべての作業","&lt;&gt;",$G$3)),0)
)
/IF($G$5="10aあたり",L$8*10,1)),"")</f>
        <v/>
      </c>
      <c r="M181" s="35" t="str">
        <f>IFERROR(IF(M$7="","",
(
SUMIFS(IF($G$4="作業時間（hh:mm）",中間処理!$G:$G,中間処理!$I:$I),中間処理!$E:$E,M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181,中間処理!$B:$B,"予定",中間処理!$C:$C,"&gt;="&amp;$G$1,中間処理!$C:$C,"&lt;="&amp;$G$2,中間処理!$D:$D,IF($G$3="すべての作業","&lt;&gt;",$G$3)),0)
)
/IF($G$5="10aあたり",M$8*10,1)),"")</f>
        <v/>
      </c>
      <c r="N181" s="35" t="str">
        <f>IFERROR(IF(N$7="","",
(
SUMIFS(IF($G$4="作業時間（hh:mm）",中間処理!$G:$G,中間処理!$I:$I),中間処理!$E:$E,N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181,中間処理!$B:$B,"予定",中間処理!$C:$C,"&gt;="&amp;$G$1,中間処理!$C:$C,"&lt;="&amp;$G$2,中間処理!$D:$D,IF($G$3="すべての作業","&lt;&gt;",$G$3)),0)
)
/IF($G$5="10aあたり",N$8*10,1)),"")</f>
        <v/>
      </c>
      <c r="O181" s="35" t="str">
        <f>IFERROR(IF(O$7="","",
(
SUMIFS(IF($G$4="作業時間（hh:mm）",中間処理!$G:$G,中間処理!$I:$I),中間処理!$E:$E,O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181,中間処理!$B:$B,"予定",中間処理!$C:$C,"&gt;="&amp;$G$1,中間処理!$C:$C,"&lt;="&amp;$G$2,中間処理!$D:$D,IF($G$3="すべての作業","&lt;&gt;",$G$3)),0)
)
/IF($G$5="10aあたり",O$8*10,1)),"")</f>
        <v/>
      </c>
      <c r="P181" s="35" t="str">
        <f>IFERROR(IF(P$7="","",
(
SUMIFS(IF($G$4="作業時間（hh:mm）",中間処理!$G:$G,中間処理!$I:$I),中間処理!$E:$E,P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181,中間処理!$B:$B,"予定",中間処理!$C:$C,"&gt;="&amp;$G$1,中間処理!$C:$C,"&lt;="&amp;$G$2,中間処理!$D:$D,IF($G$3="すべての作業","&lt;&gt;",$G$3)),0)
)
/IF($G$5="10aあたり",P$8*10,1)),"")</f>
        <v/>
      </c>
      <c r="Q181" s="35" t="str">
        <f>IFERROR(IF(Q$7="","",
(
SUMIFS(IF($G$4="作業時間（hh:mm）",中間処理!$G:$G,中間処理!$I:$I),中間処理!$E:$E,Q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181,中間処理!$B:$B,"予定",中間処理!$C:$C,"&gt;="&amp;$G$1,中間処理!$C:$C,"&lt;="&amp;$G$2,中間処理!$D:$D,IF($G$3="すべての作業","&lt;&gt;",$G$3)),0)
)
/IF($G$5="10aあたり",Q$8*10,1)),"")</f>
        <v/>
      </c>
      <c r="R181" s="35" t="str">
        <f>IFERROR(IF(R$7="","",
(
SUMIFS(IF($G$4="作業時間（hh:mm）",中間処理!$G:$G,中間処理!$I:$I),中間処理!$E:$E,R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181,中間処理!$B:$B,"予定",中間処理!$C:$C,"&gt;="&amp;$G$1,中間処理!$C:$C,"&lt;="&amp;$G$2,中間処理!$D:$D,IF($G$3="すべての作業","&lt;&gt;",$G$3)),0)
)
/IF($G$5="10aあたり",R$8*10,1)),"")</f>
        <v/>
      </c>
      <c r="S181" s="35" t="str">
        <f>IFERROR(IF(S$7="","",
(
SUMIFS(IF($G$4="作業時間（hh:mm）",中間処理!$G:$G,中間処理!$I:$I),中間処理!$E:$E,S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181,中間処理!$B:$B,"予定",中間処理!$C:$C,"&gt;="&amp;$G$1,中間処理!$C:$C,"&lt;="&amp;$G$2,中間処理!$D:$D,IF($G$3="すべての作業","&lt;&gt;",$G$3)),0)
)
/IF($G$5="10aあたり",S$8*10,1)),"")</f>
        <v/>
      </c>
      <c r="T181" s="35" t="str">
        <f>IFERROR(IF(T$7="","",
(
SUMIFS(IF($G$4="作業時間（hh:mm）",中間処理!$G:$G,中間処理!$I:$I),中間処理!$E:$E,T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181,中間処理!$B:$B,"予定",中間処理!$C:$C,"&gt;="&amp;$G$1,中間処理!$C:$C,"&lt;="&amp;$G$2,中間処理!$D:$D,IF($G$3="すべての作業","&lt;&gt;",$G$3)),0)
)
/IF($G$5="10aあたり",T$8*10,1)),"")</f>
        <v/>
      </c>
      <c r="U181" s="35" t="str">
        <f>IFERROR(IF(U$7="","",
(
SUMIFS(IF($G$4="作業時間（hh:mm）",中間処理!$G:$G,中間処理!$I:$I),中間処理!$E:$E,U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181,中間処理!$B:$B,"予定",中間処理!$C:$C,"&gt;="&amp;$G$1,中間処理!$C:$C,"&lt;="&amp;$G$2,中間処理!$D:$D,IF($G$3="すべての作業","&lt;&gt;",$G$3)),0)
)
/IF($G$5="10aあたり",U$8*10,1)),"")</f>
        <v/>
      </c>
      <c r="V181" s="35" t="str">
        <f>IFERROR(IF(V$7="","",
(
SUMIFS(IF($G$4="作業時間（hh:mm）",中間処理!$G:$G,中間処理!$I:$I),中間処理!$E:$E,V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181,中間処理!$B:$B,"予定",中間処理!$C:$C,"&gt;="&amp;$G$1,中間処理!$C:$C,"&lt;="&amp;$G$2,中間処理!$D:$D,IF($G$3="すべての作業","&lt;&gt;",$G$3)),0)
)
/IF($G$5="10aあたり",V$8*10,1)),"")</f>
        <v/>
      </c>
      <c r="W181" s="35" t="str">
        <f>IFERROR(IF(W$7="","",
(
SUMIFS(IF($G$4="作業時間（hh:mm）",中間処理!$G:$G,中間処理!$I:$I),中間処理!$E:$E,W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181,中間処理!$B:$B,"予定",中間処理!$C:$C,"&gt;="&amp;$G$1,中間処理!$C:$C,"&lt;="&amp;$G$2,中間処理!$D:$D,IF($G$3="すべての作業","&lt;&gt;",$G$3)),0)
)
/IF($G$5="10aあたり",W$8*10,1)),"")</f>
        <v/>
      </c>
      <c r="X181" s="35" t="str">
        <f>IFERROR(IF(X$7="","",
(
SUMIFS(IF($G$4="作業時間（hh:mm）",中間処理!$G:$G,中間処理!$I:$I),中間処理!$E:$E,X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181,中間処理!$B:$B,"予定",中間処理!$C:$C,"&gt;="&amp;$G$1,中間処理!$C:$C,"&lt;="&amp;$G$2,中間処理!$D:$D,IF($G$3="すべての作業","&lt;&gt;",$G$3)),0)
)
/IF($G$5="10aあたり",X$8*10,1)),"")</f>
        <v/>
      </c>
      <c r="Y181" s="35" t="str">
        <f>IFERROR(IF(Y$7="","",
(
SUMIFS(IF($G$4="作業時間（hh:mm）",中間処理!$G:$G,中間処理!$I:$I),中間処理!$E:$E,Y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181,中間処理!$B:$B,"予定",中間処理!$C:$C,"&gt;="&amp;$G$1,中間処理!$C:$C,"&lt;="&amp;$G$2,中間処理!$D:$D,IF($G$3="すべての作業","&lt;&gt;",$G$3)),0)
)
/IF($G$5="10aあたり",Y$8*10,1)),"")</f>
        <v/>
      </c>
      <c r="Z181" s="35" t="str">
        <f>IFERROR(IF(Z$7="","",
(
SUMIFS(IF($G$4="作業時間（hh:mm）",中間処理!$G:$G,中間処理!$I:$I),中間処理!$E:$E,Z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181,中間処理!$B:$B,"予定",中間処理!$C:$C,"&gt;="&amp;$G$1,中間処理!$C:$C,"&lt;="&amp;$G$2,中間処理!$D:$D,IF($G$3="すべての作業","&lt;&gt;",$G$3)),0)
)
/IF($G$5="10aあたり",Z$8*10,1)),"")</f>
        <v/>
      </c>
      <c r="AA181" s="35" t="str">
        <f>IFERROR(IF(AA$7="","",
(
SUMIFS(IF($G$4="作業時間（hh:mm）",中間処理!$G:$G,中間処理!$I:$I),中間処理!$E:$E,AA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181,中間処理!$B:$B,"予定",中間処理!$C:$C,"&gt;="&amp;$G$1,中間処理!$C:$C,"&lt;="&amp;$G$2,中間処理!$D:$D,IF($G$3="すべての作業","&lt;&gt;",$G$3)),0)
)
/IF($G$5="10aあたり",AA$8*10,1)),"")</f>
        <v/>
      </c>
      <c r="AB181" s="35" t="str">
        <f>IFERROR(IF(AB$7="","",
(
SUMIFS(IF($G$4="作業時間（hh:mm）",中間処理!$G:$G,中間処理!$I:$I),中間処理!$E:$E,AB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181,中間処理!$B:$B,"予定",中間処理!$C:$C,"&gt;="&amp;$G$1,中間処理!$C:$C,"&lt;="&amp;$G$2,中間処理!$D:$D,IF($G$3="すべての作業","&lt;&gt;",$G$3)),0)
)
/IF($G$5="10aあたり",AB$8*10,1)),"")</f>
        <v/>
      </c>
      <c r="AC181" s="35" t="str">
        <f>IFERROR(IF(AC$7="","",
(
SUMIFS(IF($G$4="作業時間（hh:mm）",中間処理!$G:$G,中間処理!$I:$I),中間処理!$E:$E,AC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181,中間処理!$B:$B,"予定",中間処理!$C:$C,"&gt;="&amp;$G$1,中間処理!$C:$C,"&lt;="&amp;$G$2,中間処理!$D:$D,IF($G$3="すべての作業","&lt;&gt;",$G$3)),0)
)
/IF($G$5="10aあたり",AC$8*10,1)),"")</f>
        <v/>
      </c>
      <c r="AD181" s="35" t="str">
        <f>IFERROR(IF(AD$7="","",
(
SUMIFS(IF($G$4="作業時間（hh:mm）",中間処理!$G:$G,中間処理!$I:$I),中間処理!$E:$E,AD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181,中間処理!$B:$B,"予定",中間処理!$C:$C,"&gt;="&amp;$G$1,中間処理!$C:$C,"&lt;="&amp;$G$2,中間処理!$D:$D,IF($G$3="すべての作業","&lt;&gt;",$G$3)),0)
)
/IF($G$5="10aあたり",AD$8*10,1)),"")</f>
        <v/>
      </c>
      <c r="AE181" s="35" t="str">
        <f>IFERROR(IF(AE$7="","",
(
SUMIFS(IF($G$4="作業時間（hh:mm）",中間処理!$G:$G,中間処理!$I:$I),中間処理!$E:$E,AE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181,中間処理!$B:$B,"予定",中間処理!$C:$C,"&gt;="&amp;$G$1,中間処理!$C:$C,"&lt;="&amp;$G$2,中間処理!$D:$D,IF($G$3="すべての作業","&lt;&gt;",$G$3)),0)
)
/IF($G$5="10aあたり",AE$8*10,1)),"")</f>
        <v/>
      </c>
      <c r="AF181" s="35" t="str">
        <f>IFERROR(IF(AF$7="","",
(
SUMIFS(IF($G$4="作業時間（hh:mm）",中間処理!$G:$G,中間処理!$I:$I),中間処理!$E:$E,AF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181,中間処理!$B:$B,"予定",中間処理!$C:$C,"&gt;="&amp;$G$1,中間処理!$C:$C,"&lt;="&amp;$G$2,中間処理!$D:$D,IF($G$3="すべての作業","&lt;&gt;",$G$3)),0)
)
/IF($G$5="10aあたり",AF$8*10,1)),"")</f>
        <v/>
      </c>
      <c r="AG181" s="35" t="str">
        <f>IFERROR(IF(AG$7="","",
(
SUMIFS(IF($G$4="作業時間（hh:mm）",中間処理!$G:$G,中間処理!$I:$I),中間処理!$E:$E,AG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181,中間処理!$B:$B,"予定",中間処理!$C:$C,"&gt;="&amp;$G$1,中間処理!$C:$C,"&lt;="&amp;$G$2,中間処理!$D:$D,IF($G$3="すべての作業","&lt;&gt;",$G$3)),0)
)
/IF($G$5="10aあたり",AG$8*10,1)),"")</f>
        <v/>
      </c>
      <c r="AH181" s="35" t="str">
        <f>IFERROR(IF(AH$7="","",
(
SUMIFS(IF($G$4="作業時間（hh:mm）",中間処理!$G:$G,中間処理!$I:$I),中間処理!$E:$E,AH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181,中間処理!$B:$B,"予定",中間処理!$C:$C,"&gt;="&amp;$G$1,中間処理!$C:$C,"&lt;="&amp;$G$2,中間処理!$D:$D,IF($G$3="すべての作業","&lt;&gt;",$G$3)),0)
)
/IF($G$5="10aあたり",AH$8*10,1)),"")</f>
        <v/>
      </c>
      <c r="AI181" s="35" t="str">
        <f>IFERROR(IF(AI$7="","",
(
SUMIFS(IF($G$4="作業時間（hh:mm）",中間処理!$G:$G,中間処理!$I:$I),中間処理!$E:$E,AI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181,中間処理!$B:$B,"予定",中間処理!$C:$C,"&gt;="&amp;$G$1,中間処理!$C:$C,"&lt;="&amp;$G$2,中間処理!$D:$D,IF($G$3="すべての作業","&lt;&gt;",$G$3)),0)
)
/IF($G$5="10aあたり",AI$8*10,1)),"")</f>
        <v/>
      </c>
      <c r="AJ181" s="35" t="str">
        <f>IFERROR(IF(AJ$7="","",
(
SUMIFS(IF($G$4="作業時間（hh:mm）",中間処理!$G:$G,中間処理!$I:$I),中間処理!$E:$E,AJ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181,中間処理!$B:$B,"予定",中間処理!$C:$C,"&gt;="&amp;$G$1,中間処理!$C:$C,"&lt;="&amp;$G$2,中間処理!$D:$D,IF($G$3="すべての作業","&lt;&gt;",$G$3)),0)
)
/IF($G$5="10aあたり",AJ$8*10,1)),"")</f>
        <v/>
      </c>
      <c r="AK181" s="35" t="str">
        <f>IFERROR(IF(AK$7="","",
(
SUMIFS(IF($G$4="作業時間（hh:mm）",中間処理!$G:$G,中間処理!$I:$I),中間処理!$E:$E,AK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181,中間処理!$B:$B,"予定",中間処理!$C:$C,"&gt;="&amp;$G$1,中間処理!$C:$C,"&lt;="&amp;$G$2,中間処理!$D:$D,IF($G$3="すべての作業","&lt;&gt;",$G$3)),0)
)
/IF($G$5="10aあたり",AK$8*10,1)),"")</f>
        <v/>
      </c>
      <c r="AL181" s="35" t="str">
        <f>IFERROR(IF(AL$7="","",
(
SUMIFS(IF($G$4="作業時間（hh:mm）",中間処理!$G:$G,中間処理!$I:$I),中間処理!$E:$E,AL$7,中間処理!$F:$F,$F181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181,中間処理!$B:$B,"予定",中間処理!$C:$C,"&gt;="&amp;$G$1,中間処理!$C:$C,"&lt;="&amp;$G$2,中間処理!$D:$D,IF($G$3="すべての作業","&lt;&gt;",$G$3)),0)
)
/IF($G$5="10aあたり",AL$8*10,1)),"")</f>
        <v/>
      </c>
    </row>
    <row r="182" spans="7:38">
      <c r="G182" s="13"/>
      <c r="H182" s="22" t="str">
        <f>IF(G182="","",
IF(G$4="作業時間（hh:mm）",SUM(I182:AL182),
IF(
COUNTIFS(単価情報!C:C,F182,単価情報!B:B,"作業者",単価情報!K:K,"&gt;="&amp;G$1,単価情報!J:J,"&lt;="&amp;G$2)
+COUNTIFS(単価情報!C:C,F182,単価情報!B:B,"作業者",単価情報!K:K,"",単価情報!J:J,"&lt;="&amp;G$2)=0,
"単価設定なし",SUM(I182:AL182))))</f>
        <v/>
      </c>
      <c r="I182" s="34" t="str">
        <f>IFERROR(IF(I$7="","",
(
SUMIFS(IF($G$4="作業時間（hh:mm）",中間処理!$G:$G,中間処理!$I:$I),中間処理!$E:$E,I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182,中間処理!$B:$B,"予定",中間処理!$C:$C,"&gt;="&amp;$G$1,中間処理!$C:$C,"&lt;="&amp;$G$2,中間処理!$D:$D,IF($G$3="すべての作業","&lt;&gt;",$G$3)),0)
)
/IF($G$5="10aあたり",I$8*10,1)),"")</f>
        <v/>
      </c>
      <c r="J182" s="35" t="str">
        <f>IFERROR(IF(J$7="","",
(
SUMIFS(IF($G$4="作業時間（hh:mm）",中間処理!$G:$G,中間処理!$I:$I),中間処理!$E:$E,J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182,中間処理!$B:$B,"予定",中間処理!$C:$C,"&gt;="&amp;$G$1,中間処理!$C:$C,"&lt;="&amp;$G$2,中間処理!$D:$D,IF($G$3="すべての作業","&lt;&gt;",$G$3)),0)
)
/IF($G$5="10aあたり",J$8*10,1)),"")</f>
        <v/>
      </c>
      <c r="K182" s="35" t="str">
        <f>IFERROR(IF(K$7="","",
(
SUMIFS(IF($G$4="作業時間（hh:mm）",中間処理!$G:$G,中間処理!$I:$I),中間処理!$E:$E,K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182,中間処理!$B:$B,"予定",中間処理!$C:$C,"&gt;="&amp;$G$1,中間処理!$C:$C,"&lt;="&amp;$G$2,中間処理!$D:$D,IF($G$3="すべての作業","&lt;&gt;",$G$3)),0)
)
/IF($G$5="10aあたり",K$8*10,1)),"")</f>
        <v/>
      </c>
      <c r="L182" s="35" t="str">
        <f>IFERROR(IF(L$7="","",
(
SUMIFS(IF($G$4="作業時間（hh:mm）",中間処理!$G:$G,中間処理!$I:$I),中間処理!$E:$E,L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182,中間処理!$B:$B,"予定",中間処理!$C:$C,"&gt;="&amp;$G$1,中間処理!$C:$C,"&lt;="&amp;$G$2,中間処理!$D:$D,IF($G$3="すべての作業","&lt;&gt;",$G$3)),0)
)
/IF($G$5="10aあたり",L$8*10,1)),"")</f>
        <v/>
      </c>
      <c r="M182" s="35" t="str">
        <f>IFERROR(IF(M$7="","",
(
SUMIFS(IF($G$4="作業時間（hh:mm）",中間処理!$G:$G,中間処理!$I:$I),中間処理!$E:$E,M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182,中間処理!$B:$B,"予定",中間処理!$C:$C,"&gt;="&amp;$G$1,中間処理!$C:$C,"&lt;="&amp;$G$2,中間処理!$D:$D,IF($G$3="すべての作業","&lt;&gt;",$G$3)),0)
)
/IF($G$5="10aあたり",M$8*10,1)),"")</f>
        <v/>
      </c>
      <c r="N182" s="35" t="str">
        <f>IFERROR(IF(N$7="","",
(
SUMIFS(IF($G$4="作業時間（hh:mm）",中間処理!$G:$G,中間処理!$I:$I),中間処理!$E:$E,N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182,中間処理!$B:$B,"予定",中間処理!$C:$C,"&gt;="&amp;$G$1,中間処理!$C:$C,"&lt;="&amp;$G$2,中間処理!$D:$D,IF($G$3="すべての作業","&lt;&gt;",$G$3)),0)
)
/IF($G$5="10aあたり",N$8*10,1)),"")</f>
        <v/>
      </c>
      <c r="O182" s="35" t="str">
        <f>IFERROR(IF(O$7="","",
(
SUMIFS(IF($G$4="作業時間（hh:mm）",中間処理!$G:$G,中間処理!$I:$I),中間処理!$E:$E,O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182,中間処理!$B:$B,"予定",中間処理!$C:$C,"&gt;="&amp;$G$1,中間処理!$C:$C,"&lt;="&amp;$G$2,中間処理!$D:$D,IF($G$3="すべての作業","&lt;&gt;",$G$3)),0)
)
/IF($G$5="10aあたり",O$8*10,1)),"")</f>
        <v/>
      </c>
      <c r="P182" s="35" t="str">
        <f>IFERROR(IF(P$7="","",
(
SUMIFS(IF($G$4="作業時間（hh:mm）",中間処理!$G:$G,中間処理!$I:$I),中間処理!$E:$E,P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182,中間処理!$B:$B,"予定",中間処理!$C:$C,"&gt;="&amp;$G$1,中間処理!$C:$C,"&lt;="&amp;$G$2,中間処理!$D:$D,IF($G$3="すべての作業","&lt;&gt;",$G$3)),0)
)
/IF($G$5="10aあたり",P$8*10,1)),"")</f>
        <v/>
      </c>
      <c r="Q182" s="35" t="str">
        <f>IFERROR(IF(Q$7="","",
(
SUMIFS(IF($G$4="作業時間（hh:mm）",中間処理!$G:$G,中間処理!$I:$I),中間処理!$E:$E,Q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182,中間処理!$B:$B,"予定",中間処理!$C:$C,"&gt;="&amp;$G$1,中間処理!$C:$C,"&lt;="&amp;$G$2,中間処理!$D:$D,IF($G$3="すべての作業","&lt;&gt;",$G$3)),0)
)
/IF($G$5="10aあたり",Q$8*10,1)),"")</f>
        <v/>
      </c>
      <c r="R182" s="35" t="str">
        <f>IFERROR(IF(R$7="","",
(
SUMIFS(IF($G$4="作業時間（hh:mm）",中間処理!$G:$G,中間処理!$I:$I),中間処理!$E:$E,R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182,中間処理!$B:$B,"予定",中間処理!$C:$C,"&gt;="&amp;$G$1,中間処理!$C:$C,"&lt;="&amp;$G$2,中間処理!$D:$D,IF($G$3="すべての作業","&lt;&gt;",$G$3)),0)
)
/IF($G$5="10aあたり",R$8*10,1)),"")</f>
        <v/>
      </c>
      <c r="S182" s="35" t="str">
        <f>IFERROR(IF(S$7="","",
(
SUMIFS(IF($G$4="作業時間（hh:mm）",中間処理!$G:$G,中間処理!$I:$I),中間処理!$E:$E,S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182,中間処理!$B:$B,"予定",中間処理!$C:$C,"&gt;="&amp;$G$1,中間処理!$C:$C,"&lt;="&amp;$G$2,中間処理!$D:$D,IF($G$3="すべての作業","&lt;&gt;",$G$3)),0)
)
/IF($G$5="10aあたり",S$8*10,1)),"")</f>
        <v/>
      </c>
      <c r="T182" s="35" t="str">
        <f>IFERROR(IF(T$7="","",
(
SUMIFS(IF($G$4="作業時間（hh:mm）",中間処理!$G:$G,中間処理!$I:$I),中間処理!$E:$E,T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182,中間処理!$B:$B,"予定",中間処理!$C:$C,"&gt;="&amp;$G$1,中間処理!$C:$C,"&lt;="&amp;$G$2,中間処理!$D:$D,IF($G$3="すべての作業","&lt;&gt;",$G$3)),0)
)
/IF($G$5="10aあたり",T$8*10,1)),"")</f>
        <v/>
      </c>
      <c r="U182" s="35" t="str">
        <f>IFERROR(IF(U$7="","",
(
SUMIFS(IF($G$4="作業時間（hh:mm）",中間処理!$G:$G,中間処理!$I:$I),中間処理!$E:$E,U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182,中間処理!$B:$B,"予定",中間処理!$C:$C,"&gt;="&amp;$G$1,中間処理!$C:$C,"&lt;="&amp;$G$2,中間処理!$D:$D,IF($G$3="すべての作業","&lt;&gt;",$G$3)),0)
)
/IF($G$5="10aあたり",U$8*10,1)),"")</f>
        <v/>
      </c>
      <c r="V182" s="35" t="str">
        <f>IFERROR(IF(V$7="","",
(
SUMIFS(IF($G$4="作業時間（hh:mm）",中間処理!$G:$G,中間処理!$I:$I),中間処理!$E:$E,V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182,中間処理!$B:$B,"予定",中間処理!$C:$C,"&gt;="&amp;$G$1,中間処理!$C:$C,"&lt;="&amp;$G$2,中間処理!$D:$D,IF($G$3="すべての作業","&lt;&gt;",$G$3)),0)
)
/IF($G$5="10aあたり",V$8*10,1)),"")</f>
        <v/>
      </c>
      <c r="W182" s="35" t="str">
        <f>IFERROR(IF(W$7="","",
(
SUMIFS(IF($G$4="作業時間（hh:mm）",中間処理!$G:$G,中間処理!$I:$I),中間処理!$E:$E,W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182,中間処理!$B:$B,"予定",中間処理!$C:$C,"&gt;="&amp;$G$1,中間処理!$C:$C,"&lt;="&amp;$G$2,中間処理!$D:$D,IF($G$3="すべての作業","&lt;&gt;",$G$3)),0)
)
/IF($G$5="10aあたり",W$8*10,1)),"")</f>
        <v/>
      </c>
      <c r="X182" s="35" t="str">
        <f>IFERROR(IF(X$7="","",
(
SUMIFS(IF($G$4="作業時間（hh:mm）",中間処理!$G:$G,中間処理!$I:$I),中間処理!$E:$E,X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182,中間処理!$B:$B,"予定",中間処理!$C:$C,"&gt;="&amp;$G$1,中間処理!$C:$C,"&lt;="&amp;$G$2,中間処理!$D:$D,IF($G$3="すべての作業","&lt;&gt;",$G$3)),0)
)
/IF($G$5="10aあたり",X$8*10,1)),"")</f>
        <v/>
      </c>
      <c r="Y182" s="35" t="str">
        <f>IFERROR(IF(Y$7="","",
(
SUMIFS(IF($G$4="作業時間（hh:mm）",中間処理!$G:$G,中間処理!$I:$I),中間処理!$E:$E,Y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182,中間処理!$B:$B,"予定",中間処理!$C:$C,"&gt;="&amp;$G$1,中間処理!$C:$C,"&lt;="&amp;$G$2,中間処理!$D:$D,IF($G$3="すべての作業","&lt;&gt;",$G$3)),0)
)
/IF($G$5="10aあたり",Y$8*10,1)),"")</f>
        <v/>
      </c>
      <c r="Z182" s="35" t="str">
        <f>IFERROR(IF(Z$7="","",
(
SUMIFS(IF($G$4="作業時間（hh:mm）",中間処理!$G:$G,中間処理!$I:$I),中間処理!$E:$E,Z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182,中間処理!$B:$B,"予定",中間処理!$C:$C,"&gt;="&amp;$G$1,中間処理!$C:$C,"&lt;="&amp;$G$2,中間処理!$D:$D,IF($G$3="すべての作業","&lt;&gt;",$G$3)),0)
)
/IF($G$5="10aあたり",Z$8*10,1)),"")</f>
        <v/>
      </c>
      <c r="AA182" s="35" t="str">
        <f>IFERROR(IF(AA$7="","",
(
SUMIFS(IF($G$4="作業時間（hh:mm）",中間処理!$G:$G,中間処理!$I:$I),中間処理!$E:$E,AA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182,中間処理!$B:$B,"予定",中間処理!$C:$C,"&gt;="&amp;$G$1,中間処理!$C:$C,"&lt;="&amp;$G$2,中間処理!$D:$D,IF($G$3="すべての作業","&lt;&gt;",$G$3)),0)
)
/IF($G$5="10aあたり",AA$8*10,1)),"")</f>
        <v/>
      </c>
      <c r="AB182" s="35" t="str">
        <f>IFERROR(IF(AB$7="","",
(
SUMIFS(IF($G$4="作業時間（hh:mm）",中間処理!$G:$G,中間処理!$I:$I),中間処理!$E:$E,AB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182,中間処理!$B:$B,"予定",中間処理!$C:$C,"&gt;="&amp;$G$1,中間処理!$C:$C,"&lt;="&amp;$G$2,中間処理!$D:$D,IF($G$3="すべての作業","&lt;&gt;",$G$3)),0)
)
/IF($G$5="10aあたり",AB$8*10,1)),"")</f>
        <v/>
      </c>
      <c r="AC182" s="35" t="str">
        <f>IFERROR(IF(AC$7="","",
(
SUMIFS(IF($G$4="作業時間（hh:mm）",中間処理!$G:$G,中間処理!$I:$I),中間処理!$E:$E,AC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182,中間処理!$B:$B,"予定",中間処理!$C:$C,"&gt;="&amp;$G$1,中間処理!$C:$C,"&lt;="&amp;$G$2,中間処理!$D:$D,IF($G$3="すべての作業","&lt;&gt;",$G$3)),0)
)
/IF($G$5="10aあたり",AC$8*10,1)),"")</f>
        <v/>
      </c>
      <c r="AD182" s="35" t="str">
        <f>IFERROR(IF(AD$7="","",
(
SUMIFS(IF($G$4="作業時間（hh:mm）",中間処理!$G:$G,中間処理!$I:$I),中間処理!$E:$E,AD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182,中間処理!$B:$B,"予定",中間処理!$C:$C,"&gt;="&amp;$G$1,中間処理!$C:$C,"&lt;="&amp;$G$2,中間処理!$D:$D,IF($G$3="すべての作業","&lt;&gt;",$G$3)),0)
)
/IF($G$5="10aあたり",AD$8*10,1)),"")</f>
        <v/>
      </c>
      <c r="AE182" s="35" t="str">
        <f>IFERROR(IF(AE$7="","",
(
SUMIFS(IF($G$4="作業時間（hh:mm）",中間処理!$G:$G,中間処理!$I:$I),中間処理!$E:$E,AE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182,中間処理!$B:$B,"予定",中間処理!$C:$C,"&gt;="&amp;$G$1,中間処理!$C:$C,"&lt;="&amp;$G$2,中間処理!$D:$D,IF($G$3="すべての作業","&lt;&gt;",$G$3)),0)
)
/IF($G$5="10aあたり",AE$8*10,1)),"")</f>
        <v/>
      </c>
      <c r="AF182" s="35" t="str">
        <f>IFERROR(IF(AF$7="","",
(
SUMIFS(IF($G$4="作業時間（hh:mm）",中間処理!$G:$G,中間処理!$I:$I),中間処理!$E:$E,AF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182,中間処理!$B:$B,"予定",中間処理!$C:$C,"&gt;="&amp;$G$1,中間処理!$C:$C,"&lt;="&amp;$G$2,中間処理!$D:$D,IF($G$3="すべての作業","&lt;&gt;",$G$3)),0)
)
/IF($G$5="10aあたり",AF$8*10,1)),"")</f>
        <v/>
      </c>
      <c r="AG182" s="35" t="str">
        <f>IFERROR(IF(AG$7="","",
(
SUMIFS(IF($G$4="作業時間（hh:mm）",中間処理!$G:$G,中間処理!$I:$I),中間処理!$E:$E,AG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182,中間処理!$B:$B,"予定",中間処理!$C:$C,"&gt;="&amp;$G$1,中間処理!$C:$C,"&lt;="&amp;$G$2,中間処理!$D:$D,IF($G$3="すべての作業","&lt;&gt;",$G$3)),0)
)
/IF($G$5="10aあたり",AG$8*10,1)),"")</f>
        <v/>
      </c>
      <c r="AH182" s="35" t="str">
        <f>IFERROR(IF(AH$7="","",
(
SUMIFS(IF($G$4="作業時間（hh:mm）",中間処理!$G:$G,中間処理!$I:$I),中間処理!$E:$E,AH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182,中間処理!$B:$B,"予定",中間処理!$C:$C,"&gt;="&amp;$G$1,中間処理!$C:$C,"&lt;="&amp;$G$2,中間処理!$D:$D,IF($G$3="すべての作業","&lt;&gt;",$G$3)),0)
)
/IF($G$5="10aあたり",AH$8*10,1)),"")</f>
        <v/>
      </c>
      <c r="AI182" s="35" t="str">
        <f>IFERROR(IF(AI$7="","",
(
SUMIFS(IF($G$4="作業時間（hh:mm）",中間処理!$G:$G,中間処理!$I:$I),中間処理!$E:$E,AI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182,中間処理!$B:$B,"予定",中間処理!$C:$C,"&gt;="&amp;$G$1,中間処理!$C:$C,"&lt;="&amp;$G$2,中間処理!$D:$D,IF($G$3="すべての作業","&lt;&gt;",$G$3)),0)
)
/IF($G$5="10aあたり",AI$8*10,1)),"")</f>
        <v/>
      </c>
      <c r="AJ182" s="35" t="str">
        <f>IFERROR(IF(AJ$7="","",
(
SUMIFS(IF($G$4="作業時間（hh:mm）",中間処理!$G:$G,中間処理!$I:$I),中間処理!$E:$E,AJ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182,中間処理!$B:$B,"予定",中間処理!$C:$C,"&gt;="&amp;$G$1,中間処理!$C:$C,"&lt;="&amp;$G$2,中間処理!$D:$D,IF($G$3="すべての作業","&lt;&gt;",$G$3)),0)
)
/IF($G$5="10aあたり",AJ$8*10,1)),"")</f>
        <v/>
      </c>
      <c r="AK182" s="35" t="str">
        <f>IFERROR(IF(AK$7="","",
(
SUMIFS(IF($G$4="作業時間（hh:mm）",中間処理!$G:$G,中間処理!$I:$I),中間処理!$E:$E,AK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182,中間処理!$B:$B,"予定",中間処理!$C:$C,"&gt;="&amp;$G$1,中間処理!$C:$C,"&lt;="&amp;$G$2,中間処理!$D:$D,IF($G$3="すべての作業","&lt;&gt;",$G$3)),0)
)
/IF($G$5="10aあたり",AK$8*10,1)),"")</f>
        <v/>
      </c>
      <c r="AL182" s="35" t="str">
        <f>IFERROR(IF(AL$7="","",
(
SUMIFS(IF($G$4="作業時間（hh:mm）",中間処理!$G:$G,中間処理!$I:$I),中間処理!$E:$E,AL$7,中間処理!$F:$F,$F182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182,中間処理!$B:$B,"予定",中間処理!$C:$C,"&gt;="&amp;$G$1,中間処理!$C:$C,"&lt;="&amp;$G$2,中間処理!$D:$D,IF($G$3="すべての作業","&lt;&gt;",$G$3)),0)
)
/IF($G$5="10aあたり",AL$8*10,1)),"")</f>
        <v/>
      </c>
    </row>
    <row r="183" spans="7:38">
      <c r="G183" s="13"/>
      <c r="H183" s="22" t="str">
        <f>IF(G183="","",
IF(G$4="作業時間（hh:mm）",SUM(I183:AL183),
IF(
COUNTIFS(単価情報!C:C,F183,単価情報!B:B,"作業者",単価情報!K:K,"&gt;="&amp;G$1,単価情報!J:J,"&lt;="&amp;G$2)
+COUNTIFS(単価情報!C:C,F183,単価情報!B:B,"作業者",単価情報!K:K,"",単価情報!J:J,"&lt;="&amp;G$2)=0,
"単価設定なし",SUM(I183:AL183))))</f>
        <v/>
      </c>
      <c r="I183" s="34" t="str">
        <f>IFERROR(IF(I$7="","",
(
SUMIFS(IF($G$4="作業時間（hh:mm）",中間処理!$G:$G,中間処理!$I:$I),中間処理!$E:$E,I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183,中間処理!$B:$B,"予定",中間処理!$C:$C,"&gt;="&amp;$G$1,中間処理!$C:$C,"&lt;="&amp;$G$2,中間処理!$D:$D,IF($G$3="すべての作業","&lt;&gt;",$G$3)),0)
)
/IF($G$5="10aあたり",I$8*10,1)),"")</f>
        <v/>
      </c>
      <c r="J183" s="35" t="str">
        <f>IFERROR(IF(J$7="","",
(
SUMIFS(IF($G$4="作業時間（hh:mm）",中間処理!$G:$G,中間処理!$I:$I),中間処理!$E:$E,J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183,中間処理!$B:$B,"予定",中間処理!$C:$C,"&gt;="&amp;$G$1,中間処理!$C:$C,"&lt;="&amp;$G$2,中間処理!$D:$D,IF($G$3="すべての作業","&lt;&gt;",$G$3)),0)
)
/IF($G$5="10aあたり",J$8*10,1)),"")</f>
        <v/>
      </c>
      <c r="K183" s="35" t="str">
        <f>IFERROR(IF(K$7="","",
(
SUMIFS(IF($G$4="作業時間（hh:mm）",中間処理!$G:$G,中間処理!$I:$I),中間処理!$E:$E,K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183,中間処理!$B:$B,"予定",中間処理!$C:$C,"&gt;="&amp;$G$1,中間処理!$C:$C,"&lt;="&amp;$G$2,中間処理!$D:$D,IF($G$3="すべての作業","&lt;&gt;",$G$3)),0)
)
/IF($G$5="10aあたり",K$8*10,1)),"")</f>
        <v/>
      </c>
      <c r="L183" s="35" t="str">
        <f>IFERROR(IF(L$7="","",
(
SUMIFS(IF($G$4="作業時間（hh:mm）",中間処理!$G:$G,中間処理!$I:$I),中間処理!$E:$E,L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183,中間処理!$B:$B,"予定",中間処理!$C:$C,"&gt;="&amp;$G$1,中間処理!$C:$C,"&lt;="&amp;$G$2,中間処理!$D:$D,IF($G$3="すべての作業","&lt;&gt;",$G$3)),0)
)
/IF($G$5="10aあたり",L$8*10,1)),"")</f>
        <v/>
      </c>
      <c r="M183" s="35" t="str">
        <f>IFERROR(IF(M$7="","",
(
SUMIFS(IF($G$4="作業時間（hh:mm）",中間処理!$G:$G,中間処理!$I:$I),中間処理!$E:$E,M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183,中間処理!$B:$B,"予定",中間処理!$C:$C,"&gt;="&amp;$G$1,中間処理!$C:$C,"&lt;="&amp;$G$2,中間処理!$D:$D,IF($G$3="すべての作業","&lt;&gt;",$G$3)),0)
)
/IF($G$5="10aあたり",M$8*10,1)),"")</f>
        <v/>
      </c>
      <c r="N183" s="35" t="str">
        <f>IFERROR(IF(N$7="","",
(
SUMIFS(IF($G$4="作業時間（hh:mm）",中間処理!$G:$G,中間処理!$I:$I),中間処理!$E:$E,N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183,中間処理!$B:$B,"予定",中間処理!$C:$C,"&gt;="&amp;$G$1,中間処理!$C:$C,"&lt;="&amp;$G$2,中間処理!$D:$D,IF($G$3="すべての作業","&lt;&gt;",$G$3)),0)
)
/IF($G$5="10aあたり",N$8*10,1)),"")</f>
        <v/>
      </c>
      <c r="O183" s="35" t="str">
        <f>IFERROR(IF(O$7="","",
(
SUMIFS(IF($G$4="作業時間（hh:mm）",中間処理!$G:$G,中間処理!$I:$I),中間処理!$E:$E,O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183,中間処理!$B:$B,"予定",中間処理!$C:$C,"&gt;="&amp;$G$1,中間処理!$C:$C,"&lt;="&amp;$G$2,中間処理!$D:$D,IF($G$3="すべての作業","&lt;&gt;",$G$3)),0)
)
/IF($G$5="10aあたり",O$8*10,1)),"")</f>
        <v/>
      </c>
      <c r="P183" s="35" t="str">
        <f>IFERROR(IF(P$7="","",
(
SUMIFS(IF($G$4="作業時間（hh:mm）",中間処理!$G:$G,中間処理!$I:$I),中間処理!$E:$E,P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183,中間処理!$B:$B,"予定",中間処理!$C:$C,"&gt;="&amp;$G$1,中間処理!$C:$C,"&lt;="&amp;$G$2,中間処理!$D:$D,IF($G$3="すべての作業","&lt;&gt;",$G$3)),0)
)
/IF($G$5="10aあたり",P$8*10,1)),"")</f>
        <v/>
      </c>
      <c r="Q183" s="35" t="str">
        <f>IFERROR(IF(Q$7="","",
(
SUMIFS(IF($G$4="作業時間（hh:mm）",中間処理!$G:$G,中間処理!$I:$I),中間処理!$E:$E,Q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183,中間処理!$B:$B,"予定",中間処理!$C:$C,"&gt;="&amp;$G$1,中間処理!$C:$C,"&lt;="&amp;$G$2,中間処理!$D:$D,IF($G$3="すべての作業","&lt;&gt;",$G$3)),0)
)
/IF($G$5="10aあたり",Q$8*10,1)),"")</f>
        <v/>
      </c>
      <c r="R183" s="35" t="str">
        <f>IFERROR(IF(R$7="","",
(
SUMIFS(IF($G$4="作業時間（hh:mm）",中間処理!$G:$G,中間処理!$I:$I),中間処理!$E:$E,R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183,中間処理!$B:$B,"予定",中間処理!$C:$C,"&gt;="&amp;$G$1,中間処理!$C:$C,"&lt;="&amp;$G$2,中間処理!$D:$D,IF($G$3="すべての作業","&lt;&gt;",$G$3)),0)
)
/IF($G$5="10aあたり",R$8*10,1)),"")</f>
        <v/>
      </c>
      <c r="S183" s="35" t="str">
        <f>IFERROR(IF(S$7="","",
(
SUMIFS(IF($G$4="作業時間（hh:mm）",中間処理!$G:$G,中間処理!$I:$I),中間処理!$E:$E,S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183,中間処理!$B:$B,"予定",中間処理!$C:$C,"&gt;="&amp;$G$1,中間処理!$C:$C,"&lt;="&amp;$G$2,中間処理!$D:$D,IF($G$3="すべての作業","&lt;&gt;",$G$3)),0)
)
/IF($G$5="10aあたり",S$8*10,1)),"")</f>
        <v/>
      </c>
      <c r="T183" s="35" t="str">
        <f>IFERROR(IF(T$7="","",
(
SUMIFS(IF($G$4="作業時間（hh:mm）",中間処理!$G:$G,中間処理!$I:$I),中間処理!$E:$E,T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183,中間処理!$B:$B,"予定",中間処理!$C:$C,"&gt;="&amp;$G$1,中間処理!$C:$C,"&lt;="&amp;$G$2,中間処理!$D:$D,IF($G$3="すべての作業","&lt;&gt;",$G$3)),0)
)
/IF($G$5="10aあたり",T$8*10,1)),"")</f>
        <v/>
      </c>
      <c r="U183" s="35" t="str">
        <f>IFERROR(IF(U$7="","",
(
SUMIFS(IF($G$4="作業時間（hh:mm）",中間処理!$G:$G,中間処理!$I:$I),中間処理!$E:$E,U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183,中間処理!$B:$B,"予定",中間処理!$C:$C,"&gt;="&amp;$G$1,中間処理!$C:$C,"&lt;="&amp;$G$2,中間処理!$D:$D,IF($G$3="すべての作業","&lt;&gt;",$G$3)),0)
)
/IF($G$5="10aあたり",U$8*10,1)),"")</f>
        <v/>
      </c>
      <c r="V183" s="35" t="str">
        <f>IFERROR(IF(V$7="","",
(
SUMIFS(IF($G$4="作業時間（hh:mm）",中間処理!$G:$G,中間処理!$I:$I),中間処理!$E:$E,V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183,中間処理!$B:$B,"予定",中間処理!$C:$C,"&gt;="&amp;$G$1,中間処理!$C:$C,"&lt;="&amp;$G$2,中間処理!$D:$D,IF($G$3="すべての作業","&lt;&gt;",$G$3)),0)
)
/IF($G$5="10aあたり",V$8*10,1)),"")</f>
        <v/>
      </c>
      <c r="W183" s="35" t="str">
        <f>IFERROR(IF(W$7="","",
(
SUMIFS(IF($G$4="作業時間（hh:mm）",中間処理!$G:$G,中間処理!$I:$I),中間処理!$E:$E,W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183,中間処理!$B:$B,"予定",中間処理!$C:$C,"&gt;="&amp;$G$1,中間処理!$C:$C,"&lt;="&amp;$G$2,中間処理!$D:$D,IF($G$3="すべての作業","&lt;&gt;",$G$3)),0)
)
/IF($G$5="10aあたり",W$8*10,1)),"")</f>
        <v/>
      </c>
      <c r="X183" s="35" t="str">
        <f>IFERROR(IF(X$7="","",
(
SUMIFS(IF($G$4="作業時間（hh:mm）",中間処理!$G:$G,中間処理!$I:$I),中間処理!$E:$E,X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183,中間処理!$B:$B,"予定",中間処理!$C:$C,"&gt;="&amp;$G$1,中間処理!$C:$C,"&lt;="&amp;$G$2,中間処理!$D:$D,IF($G$3="すべての作業","&lt;&gt;",$G$3)),0)
)
/IF($G$5="10aあたり",X$8*10,1)),"")</f>
        <v/>
      </c>
      <c r="Y183" s="35" t="str">
        <f>IFERROR(IF(Y$7="","",
(
SUMIFS(IF($G$4="作業時間（hh:mm）",中間処理!$G:$G,中間処理!$I:$I),中間処理!$E:$E,Y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183,中間処理!$B:$B,"予定",中間処理!$C:$C,"&gt;="&amp;$G$1,中間処理!$C:$C,"&lt;="&amp;$G$2,中間処理!$D:$D,IF($G$3="すべての作業","&lt;&gt;",$G$3)),0)
)
/IF($G$5="10aあたり",Y$8*10,1)),"")</f>
        <v/>
      </c>
      <c r="Z183" s="35" t="str">
        <f>IFERROR(IF(Z$7="","",
(
SUMIFS(IF($G$4="作業時間（hh:mm）",中間処理!$G:$G,中間処理!$I:$I),中間処理!$E:$E,Z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183,中間処理!$B:$B,"予定",中間処理!$C:$C,"&gt;="&amp;$G$1,中間処理!$C:$C,"&lt;="&amp;$G$2,中間処理!$D:$D,IF($G$3="すべての作業","&lt;&gt;",$G$3)),0)
)
/IF($G$5="10aあたり",Z$8*10,1)),"")</f>
        <v/>
      </c>
      <c r="AA183" s="35" t="str">
        <f>IFERROR(IF(AA$7="","",
(
SUMIFS(IF($G$4="作業時間（hh:mm）",中間処理!$G:$G,中間処理!$I:$I),中間処理!$E:$E,AA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183,中間処理!$B:$B,"予定",中間処理!$C:$C,"&gt;="&amp;$G$1,中間処理!$C:$C,"&lt;="&amp;$G$2,中間処理!$D:$D,IF($G$3="すべての作業","&lt;&gt;",$G$3)),0)
)
/IF($G$5="10aあたり",AA$8*10,1)),"")</f>
        <v/>
      </c>
      <c r="AB183" s="35" t="str">
        <f>IFERROR(IF(AB$7="","",
(
SUMIFS(IF($G$4="作業時間（hh:mm）",中間処理!$G:$G,中間処理!$I:$I),中間処理!$E:$E,AB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183,中間処理!$B:$B,"予定",中間処理!$C:$C,"&gt;="&amp;$G$1,中間処理!$C:$C,"&lt;="&amp;$G$2,中間処理!$D:$D,IF($G$3="すべての作業","&lt;&gt;",$G$3)),0)
)
/IF($G$5="10aあたり",AB$8*10,1)),"")</f>
        <v/>
      </c>
      <c r="AC183" s="35" t="str">
        <f>IFERROR(IF(AC$7="","",
(
SUMIFS(IF($G$4="作業時間（hh:mm）",中間処理!$G:$G,中間処理!$I:$I),中間処理!$E:$E,AC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183,中間処理!$B:$B,"予定",中間処理!$C:$C,"&gt;="&amp;$G$1,中間処理!$C:$C,"&lt;="&amp;$G$2,中間処理!$D:$D,IF($G$3="すべての作業","&lt;&gt;",$G$3)),0)
)
/IF($G$5="10aあたり",AC$8*10,1)),"")</f>
        <v/>
      </c>
      <c r="AD183" s="35" t="str">
        <f>IFERROR(IF(AD$7="","",
(
SUMIFS(IF($G$4="作業時間（hh:mm）",中間処理!$G:$G,中間処理!$I:$I),中間処理!$E:$E,AD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183,中間処理!$B:$B,"予定",中間処理!$C:$C,"&gt;="&amp;$G$1,中間処理!$C:$C,"&lt;="&amp;$G$2,中間処理!$D:$D,IF($G$3="すべての作業","&lt;&gt;",$G$3)),0)
)
/IF($G$5="10aあたり",AD$8*10,1)),"")</f>
        <v/>
      </c>
      <c r="AE183" s="35" t="str">
        <f>IFERROR(IF(AE$7="","",
(
SUMIFS(IF($G$4="作業時間（hh:mm）",中間処理!$G:$G,中間処理!$I:$I),中間処理!$E:$E,AE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183,中間処理!$B:$B,"予定",中間処理!$C:$C,"&gt;="&amp;$G$1,中間処理!$C:$C,"&lt;="&amp;$G$2,中間処理!$D:$D,IF($G$3="すべての作業","&lt;&gt;",$G$3)),0)
)
/IF($G$5="10aあたり",AE$8*10,1)),"")</f>
        <v/>
      </c>
      <c r="AF183" s="35" t="str">
        <f>IFERROR(IF(AF$7="","",
(
SUMIFS(IF($G$4="作業時間（hh:mm）",中間処理!$G:$G,中間処理!$I:$I),中間処理!$E:$E,AF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183,中間処理!$B:$B,"予定",中間処理!$C:$C,"&gt;="&amp;$G$1,中間処理!$C:$C,"&lt;="&amp;$G$2,中間処理!$D:$D,IF($G$3="すべての作業","&lt;&gt;",$G$3)),0)
)
/IF($G$5="10aあたり",AF$8*10,1)),"")</f>
        <v/>
      </c>
      <c r="AG183" s="35" t="str">
        <f>IFERROR(IF(AG$7="","",
(
SUMIFS(IF($G$4="作業時間（hh:mm）",中間処理!$G:$G,中間処理!$I:$I),中間処理!$E:$E,AG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183,中間処理!$B:$B,"予定",中間処理!$C:$C,"&gt;="&amp;$G$1,中間処理!$C:$C,"&lt;="&amp;$G$2,中間処理!$D:$D,IF($G$3="すべての作業","&lt;&gt;",$G$3)),0)
)
/IF($G$5="10aあたり",AG$8*10,1)),"")</f>
        <v/>
      </c>
      <c r="AH183" s="35" t="str">
        <f>IFERROR(IF(AH$7="","",
(
SUMIFS(IF($G$4="作業時間（hh:mm）",中間処理!$G:$G,中間処理!$I:$I),中間処理!$E:$E,AH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183,中間処理!$B:$B,"予定",中間処理!$C:$C,"&gt;="&amp;$G$1,中間処理!$C:$C,"&lt;="&amp;$G$2,中間処理!$D:$D,IF($G$3="すべての作業","&lt;&gt;",$G$3)),0)
)
/IF($G$5="10aあたり",AH$8*10,1)),"")</f>
        <v/>
      </c>
      <c r="AI183" s="35" t="str">
        <f>IFERROR(IF(AI$7="","",
(
SUMIFS(IF($G$4="作業時間（hh:mm）",中間処理!$G:$G,中間処理!$I:$I),中間処理!$E:$E,AI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183,中間処理!$B:$B,"予定",中間処理!$C:$C,"&gt;="&amp;$G$1,中間処理!$C:$C,"&lt;="&amp;$G$2,中間処理!$D:$D,IF($G$3="すべての作業","&lt;&gt;",$G$3)),0)
)
/IF($G$5="10aあたり",AI$8*10,1)),"")</f>
        <v/>
      </c>
      <c r="AJ183" s="35" t="str">
        <f>IFERROR(IF(AJ$7="","",
(
SUMIFS(IF($G$4="作業時間（hh:mm）",中間処理!$G:$G,中間処理!$I:$I),中間処理!$E:$E,AJ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183,中間処理!$B:$B,"予定",中間処理!$C:$C,"&gt;="&amp;$G$1,中間処理!$C:$C,"&lt;="&amp;$G$2,中間処理!$D:$D,IF($G$3="すべての作業","&lt;&gt;",$G$3)),0)
)
/IF($G$5="10aあたり",AJ$8*10,1)),"")</f>
        <v/>
      </c>
      <c r="AK183" s="35" t="str">
        <f>IFERROR(IF(AK$7="","",
(
SUMIFS(IF($G$4="作業時間（hh:mm）",中間処理!$G:$G,中間処理!$I:$I),中間処理!$E:$E,AK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183,中間処理!$B:$B,"予定",中間処理!$C:$C,"&gt;="&amp;$G$1,中間処理!$C:$C,"&lt;="&amp;$G$2,中間処理!$D:$D,IF($G$3="すべての作業","&lt;&gt;",$G$3)),0)
)
/IF($G$5="10aあたり",AK$8*10,1)),"")</f>
        <v/>
      </c>
      <c r="AL183" s="35" t="str">
        <f>IFERROR(IF(AL$7="","",
(
SUMIFS(IF($G$4="作業時間（hh:mm）",中間処理!$G:$G,中間処理!$I:$I),中間処理!$E:$E,AL$7,中間処理!$F:$F,$F183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183,中間処理!$B:$B,"予定",中間処理!$C:$C,"&gt;="&amp;$G$1,中間処理!$C:$C,"&lt;="&amp;$G$2,中間処理!$D:$D,IF($G$3="すべての作業","&lt;&gt;",$G$3)),0)
)
/IF($G$5="10aあたり",AL$8*10,1)),"")</f>
        <v/>
      </c>
    </row>
    <row r="184" spans="7:38">
      <c r="G184" s="13"/>
      <c r="H184" s="22" t="str">
        <f>IF(G184="","",
IF(G$4="作業時間（hh:mm）",SUM(I184:AL184),
IF(
COUNTIFS(単価情報!C:C,F184,単価情報!B:B,"作業者",単価情報!K:K,"&gt;="&amp;G$1,単価情報!J:J,"&lt;="&amp;G$2)
+COUNTIFS(単価情報!C:C,F184,単価情報!B:B,"作業者",単価情報!K:K,"",単価情報!J:J,"&lt;="&amp;G$2)=0,
"単価設定なし",SUM(I184:AL184))))</f>
        <v/>
      </c>
      <c r="I184" s="34" t="str">
        <f>IFERROR(IF(I$7="","",
(
SUMIFS(IF($G$4="作業時間（hh:mm）",中間処理!$G:$G,中間処理!$I:$I),中間処理!$E:$E,I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184,中間処理!$B:$B,"予定",中間処理!$C:$C,"&gt;="&amp;$G$1,中間処理!$C:$C,"&lt;="&amp;$G$2,中間処理!$D:$D,IF($G$3="すべての作業","&lt;&gt;",$G$3)),0)
)
/IF($G$5="10aあたり",I$8*10,1)),"")</f>
        <v/>
      </c>
      <c r="J184" s="35" t="str">
        <f>IFERROR(IF(J$7="","",
(
SUMIFS(IF($G$4="作業時間（hh:mm）",中間処理!$G:$G,中間処理!$I:$I),中間処理!$E:$E,J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184,中間処理!$B:$B,"予定",中間処理!$C:$C,"&gt;="&amp;$G$1,中間処理!$C:$C,"&lt;="&amp;$G$2,中間処理!$D:$D,IF($G$3="すべての作業","&lt;&gt;",$G$3)),0)
)
/IF($G$5="10aあたり",J$8*10,1)),"")</f>
        <v/>
      </c>
      <c r="K184" s="35" t="str">
        <f>IFERROR(IF(K$7="","",
(
SUMIFS(IF($G$4="作業時間（hh:mm）",中間処理!$G:$G,中間処理!$I:$I),中間処理!$E:$E,K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184,中間処理!$B:$B,"予定",中間処理!$C:$C,"&gt;="&amp;$G$1,中間処理!$C:$C,"&lt;="&amp;$G$2,中間処理!$D:$D,IF($G$3="すべての作業","&lt;&gt;",$G$3)),0)
)
/IF($G$5="10aあたり",K$8*10,1)),"")</f>
        <v/>
      </c>
      <c r="L184" s="35" t="str">
        <f>IFERROR(IF(L$7="","",
(
SUMIFS(IF($G$4="作業時間（hh:mm）",中間処理!$G:$G,中間処理!$I:$I),中間処理!$E:$E,L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184,中間処理!$B:$B,"予定",中間処理!$C:$C,"&gt;="&amp;$G$1,中間処理!$C:$C,"&lt;="&amp;$G$2,中間処理!$D:$D,IF($G$3="すべての作業","&lt;&gt;",$G$3)),0)
)
/IF($G$5="10aあたり",L$8*10,1)),"")</f>
        <v/>
      </c>
      <c r="M184" s="35" t="str">
        <f>IFERROR(IF(M$7="","",
(
SUMIFS(IF($G$4="作業時間（hh:mm）",中間処理!$G:$G,中間処理!$I:$I),中間処理!$E:$E,M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184,中間処理!$B:$B,"予定",中間処理!$C:$C,"&gt;="&amp;$G$1,中間処理!$C:$C,"&lt;="&amp;$G$2,中間処理!$D:$D,IF($G$3="すべての作業","&lt;&gt;",$G$3)),0)
)
/IF($G$5="10aあたり",M$8*10,1)),"")</f>
        <v/>
      </c>
      <c r="N184" s="35" t="str">
        <f>IFERROR(IF(N$7="","",
(
SUMIFS(IF($G$4="作業時間（hh:mm）",中間処理!$G:$G,中間処理!$I:$I),中間処理!$E:$E,N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184,中間処理!$B:$B,"予定",中間処理!$C:$C,"&gt;="&amp;$G$1,中間処理!$C:$C,"&lt;="&amp;$G$2,中間処理!$D:$D,IF($G$3="すべての作業","&lt;&gt;",$G$3)),0)
)
/IF($G$5="10aあたり",N$8*10,1)),"")</f>
        <v/>
      </c>
      <c r="O184" s="35" t="str">
        <f>IFERROR(IF(O$7="","",
(
SUMIFS(IF($G$4="作業時間（hh:mm）",中間処理!$G:$G,中間処理!$I:$I),中間処理!$E:$E,O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184,中間処理!$B:$B,"予定",中間処理!$C:$C,"&gt;="&amp;$G$1,中間処理!$C:$C,"&lt;="&amp;$G$2,中間処理!$D:$D,IF($G$3="すべての作業","&lt;&gt;",$G$3)),0)
)
/IF($G$5="10aあたり",O$8*10,1)),"")</f>
        <v/>
      </c>
      <c r="P184" s="35" t="str">
        <f>IFERROR(IF(P$7="","",
(
SUMIFS(IF($G$4="作業時間（hh:mm）",中間処理!$G:$G,中間処理!$I:$I),中間処理!$E:$E,P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184,中間処理!$B:$B,"予定",中間処理!$C:$C,"&gt;="&amp;$G$1,中間処理!$C:$C,"&lt;="&amp;$G$2,中間処理!$D:$D,IF($G$3="すべての作業","&lt;&gt;",$G$3)),0)
)
/IF($G$5="10aあたり",P$8*10,1)),"")</f>
        <v/>
      </c>
      <c r="Q184" s="35" t="str">
        <f>IFERROR(IF(Q$7="","",
(
SUMIFS(IF($G$4="作業時間（hh:mm）",中間処理!$G:$G,中間処理!$I:$I),中間処理!$E:$E,Q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184,中間処理!$B:$B,"予定",中間処理!$C:$C,"&gt;="&amp;$G$1,中間処理!$C:$C,"&lt;="&amp;$G$2,中間処理!$D:$D,IF($G$3="すべての作業","&lt;&gt;",$G$3)),0)
)
/IF($G$5="10aあたり",Q$8*10,1)),"")</f>
        <v/>
      </c>
      <c r="R184" s="35" t="str">
        <f>IFERROR(IF(R$7="","",
(
SUMIFS(IF($G$4="作業時間（hh:mm）",中間処理!$G:$G,中間処理!$I:$I),中間処理!$E:$E,R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184,中間処理!$B:$B,"予定",中間処理!$C:$C,"&gt;="&amp;$G$1,中間処理!$C:$C,"&lt;="&amp;$G$2,中間処理!$D:$D,IF($G$3="すべての作業","&lt;&gt;",$G$3)),0)
)
/IF($G$5="10aあたり",R$8*10,1)),"")</f>
        <v/>
      </c>
      <c r="S184" s="35" t="str">
        <f>IFERROR(IF(S$7="","",
(
SUMIFS(IF($G$4="作業時間（hh:mm）",中間処理!$G:$G,中間処理!$I:$I),中間処理!$E:$E,S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184,中間処理!$B:$B,"予定",中間処理!$C:$C,"&gt;="&amp;$G$1,中間処理!$C:$C,"&lt;="&amp;$G$2,中間処理!$D:$D,IF($G$3="すべての作業","&lt;&gt;",$G$3)),0)
)
/IF($G$5="10aあたり",S$8*10,1)),"")</f>
        <v/>
      </c>
      <c r="T184" s="35" t="str">
        <f>IFERROR(IF(T$7="","",
(
SUMIFS(IF($G$4="作業時間（hh:mm）",中間処理!$G:$G,中間処理!$I:$I),中間処理!$E:$E,T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184,中間処理!$B:$B,"予定",中間処理!$C:$C,"&gt;="&amp;$G$1,中間処理!$C:$C,"&lt;="&amp;$G$2,中間処理!$D:$D,IF($G$3="すべての作業","&lt;&gt;",$G$3)),0)
)
/IF($G$5="10aあたり",T$8*10,1)),"")</f>
        <v/>
      </c>
      <c r="U184" s="35" t="str">
        <f>IFERROR(IF(U$7="","",
(
SUMIFS(IF($G$4="作業時間（hh:mm）",中間処理!$G:$G,中間処理!$I:$I),中間処理!$E:$E,U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184,中間処理!$B:$B,"予定",中間処理!$C:$C,"&gt;="&amp;$G$1,中間処理!$C:$C,"&lt;="&amp;$G$2,中間処理!$D:$D,IF($G$3="すべての作業","&lt;&gt;",$G$3)),0)
)
/IF($G$5="10aあたり",U$8*10,1)),"")</f>
        <v/>
      </c>
      <c r="V184" s="35" t="str">
        <f>IFERROR(IF(V$7="","",
(
SUMIFS(IF($G$4="作業時間（hh:mm）",中間処理!$G:$G,中間処理!$I:$I),中間処理!$E:$E,V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184,中間処理!$B:$B,"予定",中間処理!$C:$C,"&gt;="&amp;$G$1,中間処理!$C:$C,"&lt;="&amp;$G$2,中間処理!$D:$D,IF($G$3="すべての作業","&lt;&gt;",$G$3)),0)
)
/IF($G$5="10aあたり",V$8*10,1)),"")</f>
        <v/>
      </c>
      <c r="W184" s="35" t="str">
        <f>IFERROR(IF(W$7="","",
(
SUMIFS(IF($G$4="作業時間（hh:mm）",中間処理!$G:$G,中間処理!$I:$I),中間処理!$E:$E,W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184,中間処理!$B:$B,"予定",中間処理!$C:$C,"&gt;="&amp;$G$1,中間処理!$C:$C,"&lt;="&amp;$G$2,中間処理!$D:$D,IF($G$3="すべての作業","&lt;&gt;",$G$3)),0)
)
/IF($G$5="10aあたり",W$8*10,1)),"")</f>
        <v/>
      </c>
      <c r="X184" s="35" t="str">
        <f>IFERROR(IF(X$7="","",
(
SUMIFS(IF($G$4="作業時間（hh:mm）",中間処理!$G:$G,中間処理!$I:$I),中間処理!$E:$E,X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184,中間処理!$B:$B,"予定",中間処理!$C:$C,"&gt;="&amp;$G$1,中間処理!$C:$C,"&lt;="&amp;$G$2,中間処理!$D:$D,IF($G$3="すべての作業","&lt;&gt;",$G$3)),0)
)
/IF($G$5="10aあたり",X$8*10,1)),"")</f>
        <v/>
      </c>
      <c r="Y184" s="35" t="str">
        <f>IFERROR(IF(Y$7="","",
(
SUMIFS(IF($G$4="作業時間（hh:mm）",中間処理!$G:$G,中間処理!$I:$I),中間処理!$E:$E,Y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184,中間処理!$B:$B,"予定",中間処理!$C:$C,"&gt;="&amp;$G$1,中間処理!$C:$C,"&lt;="&amp;$G$2,中間処理!$D:$D,IF($G$3="すべての作業","&lt;&gt;",$G$3)),0)
)
/IF($G$5="10aあたり",Y$8*10,1)),"")</f>
        <v/>
      </c>
      <c r="Z184" s="35" t="str">
        <f>IFERROR(IF(Z$7="","",
(
SUMIFS(IF($G$4="作業時間（hh:mm）",中間処理!$G:$G,中間処理!$I:$I),中間処理!$E:$E,Z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184,中間処理!$B:$B,"予定",中間処理!$C:$C,"&gt;="&amp;$G$1,中間処理!$C:$C,"&lt;="&amp;$G$2,中間処理!$D:$D,IF($G$3="すべての作業","&lt;&gt;",$G$3)),0)
)
/IF($G$5="10aあたり",Z$8*10,1)),"")</f>
        <v/>
      </c>
      <c r="AA184" s="35" t="str">
        <f>IFERROR(IF(AA$7="","",
(
SUMIFS(IF($G$4="作業時間（hh:mm）",中間処理!$G:$G,中間処理!$I:$I),中間処理!$E:$E,AA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184,中間処理!$B:$B,"予定",中間処理!$C:$C,"&gt;="&amp;$G$1,中間処理!$C:$C,"&lt;="&amp;$G$2,中間処理!$D:$D,IF($G$3="すべての作業","&lt;&gt;",$G$3)),0)
)
/IF($G$5="10aあたり",AA$8*10,1)),"")</f>
        <v/>
      </c>
      <c r="AB184" s="35" t="str">
        <f>IFERROR(IF(AB$7="","",
(
SUMIFS(IF($G$4="作業時間（hh:mm）",中間処理!$G:$G,中間処理!$I:$I),中間処理!$E:$E,AB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184,中間処理!$B:$B,"予定",中間処理!$C:$C,"&gt;="&amp;$G$1,中間処理!$C:$C,"&lt;="&amp;$G$2,中間処理!$D:$D,IF($G$3="すべての作業","&lt;&gt;",$G$3)),0)
)
/IF($G$5="10aあたり",AB$8*10,1)),"")</f>
        <v/>
      </c>
      <c r="AC184" s="35" t="str">
        <f>IFERROR(IF(AC$7="","",
(
SUMIFS(IF($G$4="作業時間（hh:mm）",中間処理!$G:$G,中間処理!$I:$I),中間処理!$E:$E,AC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184,中間処理!$B:$B,"予定",中間処理!$C:$C,"&gt;="&amp;$G$1,中間処理!$C:$C,"&lt;="&amp;$G$2,中間処理!$D:$D,IF($G$3="すべての作業","&lt;&gt;",$G$3)),0)
)
/IF($G$5="10aあたり",AC$8*10,1)),"")</f>
        <v/>
      </c>
      <c r="AD184" s="35" t="str">
        <f>IFERROR(IF(AD$7="","",
(
SUMIFS(IF($G$4="作業時間（hh:mm）",中間処理!$G:$G,中間処理!$I:$I),中間処理!$E:$E,AD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184,中間処理!$B:$B,"予定",中間処理!$C:$C,"&gt;="&amp;$G$1,中間処理!$C:$C,"&lt;="&amp;$G$2,中間処理!$D:$D,IF($G$3="すべての作業","&lt;&gt;",$G$3)),0)
)
/IF($G$5="10aあたり",AD$8*10,1)),"")</f>
        <v/>
      </c>
      <c r="AE184" s="35" t="str">
        <f>IFERROR(IF(AE$7="","",
(
SUMIFS(IF($G$4="作業時間（hh:mm）",中間処理!$G:$G,中間処理!$I:$I),中間処理!$E:$E,AE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184,中間処理!$B:$B,"予定",中間処理!$C:$C,"&gt;="&amp;$G$1,中間処理!$C:$C,"&lt;="&amp;$G$2,中間処理!$D:$D,IF($G$3="すべての作業","&lt;&gt;",$G$3)),0)
)
/IF($G$5="10aあたり",AE$8*10,1)),"")</f>
        <v/>
      </c>
      <c r="AF184" s="35" t="str">
        <f>IFERROR(IF(AF$7="","",
(
SUMIFS(IF($G$4="作業時間（hh:mm）",中間処理!$G:$G,中間処理!$I:$I),中間処理!$E:$E,AF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184,中間処理!$B:$B,"予定",中間処理!$C:$C,"&gt;="&amp;$G$1,中間処理!$C:$C,"&lt;="&amp;$G$2,中間処理!$D:$D,IF($G$3="すべての作業","&lt;&gt;",$G$3)),0)
)
/IF($G$5="10aあたり",AF$8*10,1)),"")</f>
        <v/>
      </c>
      <c r="AG184" s="35" t="str">
        <f>IFERROR(IF(AG$7="","",
(
SUMIFS(IF($G$4="作業時間（hh:mm）",中間処理!$G:$G,中間処理!$I:$I),中間処理!$E:$E,AG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184,中間処理!$B:$B,"予定",中間処理!$C:$C,"&gt;="&amp;$G$1,中間処理!$C:$C,"&lt;="&amp;$G$2,中間処理!$D:$D,IF($G$3="すべての作業","&lt;&gt;",$G$3)),0)
)
/IF($G$5="10aあたり",AG$8*10,1)),"")</f>
        <v/>
      </c>
      <c r="AH184" s="35" t="str">
        <f>IFERROR(IF(AH$7="","",
(
SUMIFS(IF($G$4="作業時間（hh:mm）",中間処理!$G:$G,中間処理!$I:$I),中間処理!$E:$E,AH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184,中間処理!$B:$B,"予定",中間処理!$C:$C,"&gt;="&amp;$G$1,中間処理!$C:$C,"&lt;="&amp;$G$2,中間処理!$D:$D,IF($G$3="すべての作業","&lt;&gt;",$G$3)),0)
)
/IF($G$5="10aあたり",AH$8*10,1)),"")</f>
        <v/>
      </c>
      <c r="AI184" s="35" t="str">
        <f>IFERROR(IF(AI$7="","",
(
SUMIFS(IF($G$4="作業時間（hh:mm）",中間処理!$G:$G,中間処理!$I:$I),中間処理!$E:$E,AI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184,中間処理!$B:$B,"予定",中間処理!$C:$C,"&gt;="&amp;$G$1,中間処理!$C:$C,"&lt;="&amp;$G$2,中間処理!$D:$D,IF($G$3="すべての作業","&lt;&gt;",$G$3)),0)
)
/IF($G$5="10aあたり",AI$8*10,1)),"")</f>
        <v/>
      </c>
      <c r="AJ184" s="35" t="str">
        <f>IFERROR(IF(AJ$7="","",
(
SUMIFS(IF($G$4="作業時間（hh:mm）",中間処理!$G:$G,中間処理!$I:$I),中間処理!$E:$E,AJ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184,中間処理!$B:$B,"予定",中間処理!$C:$C,"&gt;="&amp;$G$1,中間処理!$C:$C,"&lt;="&amp;$G$2,中間処理!$D:$D,IF($G$3="すべての作業","&lt;&gt;",$G$3)),0)
)
/IF($G$5="10aあたり",AJ$8*10,1)),"")</f>
        <v/>
      </c>
      <c r="AK184" s="35" t="str">
        <f>IFERROR(IF(AK$7="","",
(
SUMIFS(IF($G$4="作業時間（hh:mm）",中間処理!$G:$G,中間処理!$I:$I),中間処理!$E:$E,AK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184,中間処理!$B:$B,"予定",中間処理!$C:$C,"&gt;="&amp;$G$1,中間処理!$C:$C,"&lt;="&amp;$G$2,中間処理!$D:$D,IF($G$3="すべての作業","&lt;&gt;",$G$3)),0)
)
/IF($G$5="10aあたり",AK$8*10,1)),"")</f>
        <v/>
      </c>
      <c r="AL184" s="35" t="str">
        <f>IFERROR(IF(AL$7="","",
(
SUMIFS(IF($G$4="作業時間（hh:mm）",中間処理!$G:$G,中間処理!$I:$I),中間処理!$E:$E,AL$7,中間処理!$F:$F,$F184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184,中間処理!$B:$B,"予定",中間処理!$C:$C,"&gt;="&amp;$G$1,中間処理!$C:$C,"&lt;="&amp;$G$2,中間処理!$D:$D,IF($G$3="すべての作業","&lt;&gt;",$G$3)),0)
)
/IF($G$5="10aあたり",AL$8*10,1)),"")</f>
        <v/>
      </c>
    </row>
    <row r="185" spans="7:38">
      <c r="G185" s="13"/>
      <c r="H185" s="22" t="str">
        <f>IF(G185="","",
IF(G$4="作業時間（hh:mm）",SUM(I185:AL185),
IF(
COUNTIFS(単価情報!C:C,F185,単価情報!B:B,"作業者",単価情報!K:K,"&gt;="&amp;G$1,単価情報!J:J,"&lt;="&amp;G$2)
+COUNTIFS(単価情報!C:C,F185,単価情報!B:B,"作業者",単価情報!K:K,"",単価情報!J:J,"&lt;="&amp;G$2)=0,
"単価設定なし",SUM(I185:AL185))))</f>
        <v/>
      </c>
      <c r="I185" s="34" t="str">
        <f>IFERROR(IF(I$7="","",
(
SUMIFS(IF($G$4="作業時間（hh:mm）",中間処理!$G:$G,中間処理!$I:$I),中間処理!$E:$E,I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185,中間処理!$B:$B,"予定",中間処理!$C:$C,"&gt;="&amp;$G$1,中間処理!$C:$C,"&lt;="&amp;$G$2,中間処理!$D:$D,IF($G$3="すべての作業","&lt;&gt;",$G$3)),0)
)
/IF($G$5="10aあたり",I$8*10,1)),"")</f>
        <v/>
      </c>
      <c r="J185" s="35" t="str">
        <f>IFERROR(IF(J$7="","",
(
SUMIFS(IF($G$4="作業時間（hh:mm）",中間処理!$G:$G,中間処理!$I:$I),中間処理!$E:$E,J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185,中間処理!$B:$B,"予定",中間処理!$C:$C,"&gt;="&amp;$G$1,中間処理!$C:$C,"&lt;="&amp;$G$2,中間処理!$D:$D,IF($G$3="すべての作業","&lt;&gt;",$G$3)),0)
)
/IF($G$5="10aあたり",J$8*10,1)),"")</f>
        <v/>
      </c>
      <c r="K185" s="35" t="str">
        <f>IFERROR(IF(K$7="","",
(
SUMIFS(IF($G$4="作業時間（hh:mm）",中間処理!$G:$G,中間処理!$I:$I),中間処理!$E:$E,K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185,中間処理!$B:$B,"予定",中間処理!$C:$C,"&gt;="&amp;$G$1,中間処理!$C:$C,"&lt;="&amp;$G$2,中間処理!$D:$D,IF($G$3="すべての作業","&lt;&gt;",$G$3)),0)
)
/IF($G$5="10aあたり",K$8*10,1)),"")</f>
        <v/>
      </c>
      <c r="L185" s="35" t="str">
        <f>IFERROR(IF(L$7="","",
(
SUMIFS(IF($G$4="作業時間（hh:mm）",中間処理!$G:$G,中間処理!$I:$I),中間処理!$E:$E,L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185,中間処理!$B:$B,"予定",中間処理!$C:$C,"&gt;="&amp;$G$1,中間処理!$C:$C,"&lt;="&amp;$G$2,中間処理!$D:$D,IF($G$3="すべての作業","&lt;&gt;",$G$3)),0)
)
/IF($G$5="10aあたり",L$8*10,1)),"")</f>
        <v/>
      </c>
      <c r="M185" s="35" t="str">
        <f>IFERROR(IF(M$7="","",
(
SUMIFS(IF($G$4="作業時間（hh:mm）",中間処理!$G:$G,中間処理!$I:$I),中間処理!$E:$E,M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185,中間処理!$B:$B,"予定",中間処理!$C:$C,"&gt;="&amp;$G$1,中間処理!$C:$C,"&lt;="&amp;$G$2,中間処理!$D:$D,IF($G$3="すべての作業","&lt;&gt;",$G$3)),0)
)
/IF($G$5="10aあたり",M$8*10,1)),"")</f>
        <v/>
      </c>
      <c r="N185" s="35" t="str">
        <f>IFERROR(IF(N$7="","",
(
SUMIFS(IF($G$4="作業時間（hh:mm）",中間処理!$G:$G,中間処理!$I:$I),中間処理!$E:$E,N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185,中間処理!$B:$B,"予定",中間処理!$C:$C,"&gt;="&amp;$G$1,中間処理!$C:$C,"&lt;="&amp;$G$2,中間処理!$D:$D,IF($G$3="すべての作業","&lt;&gt;",$G$3)),0)
)
/IF($G$5="10aあたり",N$8*10,1)),"")</f>
        <v/>
      </c>
      <c r="O185" s="35" t="str">
        <f>IFERROR(IF(O$7="","",
(
SUMIFS(IF($G$4="作業時間（hh:mm）",中間処理!$G:$G,中間処理!$I:$I),中間処理!$E:$E,O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185,中間処理!$B:$B,"予定",中間処理!$C:$C,"&gt;="&amp;$G$1,中間処理!$C:$C,"&lt;="&amp;$G$2,中間処理!$D:$D,IF($G$3="すべての作業","&lt;&gt;",$G$3)),0)
)
/IF($G$5="10aあたり",O$8*10,1)),"")</f>
        <v/>
      </c>
      <c r="P185" s="35" t="str">
        <f>IFERROR(IF(P$7="","",
(
SUMIFS(IF($G$4="作業時間（hh:mm）",中間処理!$G:$G,中間処理!$I:$I),中間処理!$E:$E,P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185,中間処理!$B:$B,"予定",中間処理!$C:$C,"&gt;="&amp;$G$1,中間処理!$C:$C,"&lt;="&amp;$G$2,中間処理!$D:$D,IF($G$3="すべての作業","&lt;&gt;",$G$3)),0)
)
/IF($G$5="10aあたり",P$8*10,1)),"")</f>
        <v/>
      </c>
      <c r="Q185" s="35" t="str">
        <f>IFERROR(IF(Q$7="","",
(
SUMIFS(IF($G$4="作業時間（hh:mm）",中間処理!$G:$G,中間処理!$I:$I),中間処理!$E:$E,Q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185,中間処理!$B:$B,"予定",中間処理!$C:$C,"&gt;="&amp;$G$1,中間処理!$C:$C,"&lt;="&amp;$G$2,中間処理!$D:$D,IF($G$3="すべての作業","&lt;&gt;",$G$3)),0)
)
/IF($G$5="10aあたり",Q$8*10,1)),"")</f>
        <v/>
      </c>
      <c r="R185" s="35" t="str">
        <f>IFERROR(IF(R$7="","",
(
SUMIFS(IF($G$4="作業時間（hh:mm）",中間処理!$G:$G,中間処理!$I:$I),中間処理!$E:$E,R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185,中間処理!$B:$B,"予定",中間処理!$C:$C,"&gt;="&amp;$G$1,中間処理!$C:$C,"&lt;="&amp;$G$2,中間処理!$D:$D,IF($G$3="すべての作業","&lt;&gt;",$G$3)),0)
)
/IF($G$5="10aあたり",R$8*10,1)),"")</f>
        <v/>
      </c>
      <c r="S185" s="35" t="str">
        <f>IFERROR(IF(S$7="","",
(
SUMIFS(IF($G$4="作業時間（hh:mm）",中間処理!$G:$G,中間処理!$I:$I),中間処理!$E:$E,S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185,中間処理!$B:$B,"予定",中間処理!$C:$C,"&gt;="&amp;$G$1,中間処理!$C:$C,"&lt;="&amp;$G$2,中間処理!$D:$D,IF($G$3="すべての作業","&lt;&gt;",$G$3)),0)
)
/IF($G$5="10aあたり",S$8*10,1)),"")</f>
        <v/>
      </c>
      <c r="T185" s="35" t="str">
        <f>IFERROR(IF(T$7="","",
(
SUMIFS(IF($G$4="作業時間（hh:mm）",中間処理!$G:$G,中間処理!$I:$I),中間処理!$E:$E,T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185,中間処理!$B:$B,"予定",中間処理!$C:$C,"&gt;="&amp;$G$1,中間処理!$C:$C,"&lt;="&amp;$G$2,中間処理!$D:$D,IF($G$3="すべての作業","&lt;&gt;",$G$3)),0)
)
/IF($G$5="10aあたり",T$8*10,1)),"")</f>
        <v/>
      </c>
      <c r="U185" s="35" t="str">
        <f>IFERROR(IF(U$7="","",
(
SUMIFS(IF($G$4="作業時間（hh:mm）",中間処理!$G:$G,中間処理!$I:$I),中間処理!$E:$E,U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185,中間処理!$B:$B,"予定",中間処理!$C:$C,"&gt;="&amp;$G$1,中間処理!$C:$C,"&lt;="&amp;$G$2,中間処理!$D:$D,IF($G$3="すべての作業","&lt;&gt;",$G$3)),0)
)
/IF($G$5="10aあたり",U$8*10,1)),"")</f>
        <v/>
      </c>
      <c r="V185" s="35" t="str">
        <f>IFERROR(IF(V$7="","",
(
SUMIFS(IF($G$4="作業時間（hh:mm）",中間処理!$G:$G,中間処理!$I:$I),中間処理!$E:$E,V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185,中間処理!$B:$B,"予定",中間処理!$C:$C,"&gt;="&amp;$G$1,中間処理!$C:$C,"&lt;="&amp;$G$2,中間処理!$D:$D,IF($G$3="すべての作業","&lt;&gt;",$G$3)),0)
)
/IF($G$5="10aあたり",V$8*10,1)),"")</f>
        <v/>
      </c>
      <c r="W185" s="35" t="str">
        <f>IFERROR(IF(W$7="","",
(
SUMIFS(IF($G$4="作業時間（hh:mm）",中間処理!$G:$G,中間処理!$I:$I),中間処理!$E:$E,W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185,中間処理!$B:$B,"予定",中間処理!$C:$C,"&gt;="&amp;$G$1,中間処理!$C:$C,"&lt;="&amp;$G$2,中間処理!$D:$D,IF($G$3="すべての作業","&lt;&gt;",$G$3)),0)
)
/IF($G$5="10aあたり",W$8*10,1)),"")</f>
        <v/>
      </c>
      <c r="X185" s="35" t="str">
        <f>IFERROR(IF(X$7="","",
(
SUMIFS(IF($G$4="作業時間（hh:mm）",中間処理!$G:$G,中間処理!$I:$I),中間処理!$E:$E,X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185,中間処理!$B:$B,"予定",中間処理!$C:$C,"&gt;="&amp;$G$1,中間処理!$C:$C,"&lt;="&amp;$G$2,中間処理!$D:$D,IF($G$3="すべての作業","&lt;&gt;",$G$3)),0)
)
/IF($G$5="10aあたり",X$8*10,1)),"")</f>
        <v/>
      </c>
      <c r="Y185" s="35" t="str">
        <f>IFERROR(IF(Y$7="","",
(
SUMIFS(IF($G$4="作業時間（hh:mm）",中間処理!$G:$G,中間処理!$I:$I),中間処理!$E:$E,Y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185,中間処理!$B:$B,"予定",中間処理!$C:$C,"&gt;="&amp;$G$1,中間処理!$C:$C,"&lt;="&amp;$G$2,中間処理!$D:$D,IF($G$3="すべての作業","&lt;&gt;",$G$3)),0)
)
/IF($G$5="10aあたり",Y$8*10,1)),"")</f>
        <v/>
      </c>
      <c r="Z185" s="35" t="str">
        <f>IFERROR(IF(Z$7="","",
(
SUMIFS(IF($G$4="作業時間（hh:mm）",中間処理!$G:$G,中間処理!$I:$I),中間処理!$E:$E,Z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185,中間処理!$B:$B,"予定",中間処理!$C:$C,"&gt;="&amp;$G$1,中間処理!$C:$C,"&lt;="&amp;$G$2,中間処理!$D:$D,IF($G$3="すべての作業","&lt;&gt;",$G$3)),0)
)
/IF($G$5="10aあたり",Z$8*10,1)),"")</f>
        <v/>
      </c>
      <c r="AA185" s="35" t="str">
        <f>IFERROR(IF(AA$7="","",
(
SUMIFS(IF($G$4="作業時間（hh:mm）",中間処理!$G:$G,中間処理!$I:$I),中間処理!$E:$E,AA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185,中間処理!$B:$B,"予定",中間処理!$C:$C,"&gt;="&amp;$G$1,中間処理!$C:$C,"&lt;="&amp;$G$2,中間処理!$D:$D,IF($G$3="すべての作業","&lt;&gt;",$G$3)),0)
)
/IF($G$5="10aあたり",AA$8*10,1)),"")</f>
        <v/>
      </c>
      <c r="AB185" s="35" t="str">
        <f>IFERROR(IF(AB$7="","",
(
SUMIFS(IF($G$4="作業時間（hh:mm）",中間処理!$G:$G,中間処理!$I:$I),中間処理!$E:$E,AB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185,中間処理!$B:$B,"予定",中間処理!$C:$C,"&gt;="&amp;$G$1,中間処理!$C:$C,"&lt;="&amp;$G$2,中間処理!$D:$D,IF($G$3="すべての作業","&lt;&gt;",$G$3)),0)
)
/IF($G$5="10aあたり",AB$8*10,1)),"")</f>
        <v/>
      </c>
      <c r="AC185" s="35" t="str">
        <f>IFERROR(IF(AC$7="","",
(
SUMIFS(IF($G$4="作業時間（hh:mm）",中間処理!$G:$G,中間処理!$I:$I),中間処理!$E:$E,AC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185,中間処理!$B:$B,"予定",中間処理!$C:$C,"&gt;="&amp;$G$1,中間処理!$C:$C,"&lt;="&amp;$G$2,中間処理!$D:$D,IF($G$3="すべての作業","&lt;&gt;",$G$3)),0)
)
/IF($G$5="10aあたり",AC$8*10,1)),"")</f>
        <v/>
      </c>
      <c r="AD185" s="35" t="str">
        <f>IFERROR(IF(AD$7="","",
(
SUMIFS(IF($G$4="作業時間（hh:mm）",中間処理!$G:$G,中間処理!$I:$I),中間処理!$E:$E,AD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185,中間処理!$B:$B,"予定",中間処理!$C:$C,"&gt;="&amp;$G$1,中間処理!$C:$C,"&lt;="&amp;$G$2,中間処理!$D:$D,IF($G$3="すべての作業","&lt;&gt;",$G$3)),0)
)
/IF($G$5="10aあたり",AD$8*10,1)),"")</f>
        <v/>
      </c>
      <c r="AE185" s="35" t="str">
        <f>IFERROR(IF(AE$7="","",
(
SUMIFS(IF($G$4="作業時間（hh:mm）",中間処理!$G:$G,中間処理!$I:$I),中間処理!$E:$E,AE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185,中間処理!$B:$B,"予定",中間処理!$C:$C,"&gt;="&amp;$G$1,中間処理!$C:$C,"&lt;="&amp;$G$2,中間処理!$D:$D,IF($G$3="すべての作業","&lt;&gt;",$G$3)),0)
)
/IF($G$5="10aあたり",AE$8*10,1)),"")</f>
        <v/>
      </c>
      <c r="AF185" s="35" t="str">
        <f>IFERROR(IF(AF$7="","",
(
SUMIFS(IF($G$4="作業時間（hh:mm）",中間処理!$G:$G,中間処理!$I:$I),中間処理!$E:$E,AF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185,中間処理!$B:$B,"予定",中間処理!$C:$C,"&gt;="&amp;$G$1,中間処理!$C:$C,"&lt;="&amp;$G$2,中間処理!$D:$D,IF($G$3="すべての作業","&lt;&gt;",$G$3)),0)
)
/IF($G$5="10aあたり",AF$8*10,1)),"")</f>
        <v/>
      </c>
      <c r="AG185" s="35" t="str">
        <f>IFERROR(IF(AG$7="","",
(
SUMIFS(IF($G$4="作業時間（hh:mm）",中間処理!$G:$G,中間処理!$I:$I),中間処理!$E:$E,AG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185,中間処理!$B:$B,"予定",中間処理!$C:$C,"&gt;="&amp;$G$1,中間処理!$C:$C,"&lt;="&amp;$G$2,中間処理!$D:$D,IF($G$3="すべての作業","&lt;&gt;",$G$3)),0)
)
/IF($G$5="10aあたり",AG$8*10,1)),"")</f>
        <v/>
      </c>
      <c r="AH185" s="35" t="str">
        <f>IFERROR(IF(AH$7="","",
(
SUMIFS(IF($G$4="作業時間（hh:mm）",中間処理!$G:$G,中間処理!$I:$I),中間処理!$E:$E,AH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185,中間処理!$B:$B,"予定",中間処理!$C:$C,"&gt;="&amp;$G$1,中間処理!$C:$C,"&lt;="&amp;$G$2,中間処理!$D:$D,IF($G$3="すべての作業","&lt;&gt;",$G$3)),0)
)
/IF($G$5="10aあたり",AH$8*10,1)),"")</f>
        <v/>
      </c>
      <c r="AI185" s="35" t="str">
        <f>IFERROR(IF(AI$7="","",
(
SUMIFS(IF($G$4="作業時間（hh:mm）",中間処理!$G:$G,中間処理!$I:$I),中間処理!$E:$E,AI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185,中間処理!$B:$B,"予定",中間処理!$C:$C,"&gt;="&amp;$G$1,中間処理!$C:$C,"&lt;="&amp;$G$2,中間処理!$D:$D,IF($G$3="すべての作業","&lt;&gt;",$G$3)),0)
)
/IF($G$5="10aあたり",AI$8*10,1)),"")</f>
        <v/>
      </c>
      <c r="AJ185" s="35" t="str">
        <f>IFERROR(IF(AJ$7="","",
(
SUMIFS(IF($G$4="作業時間（hh:mm）",中間処理!$G:$G,中間処理!$I:$I),中間処理!$E:$E,AJ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185,中間処理!$B:$B,"予定",中間処理!$C:$C,"&gt;="&amp;$G$1,中間処理!$C:$C,"&lt;="&amp;$G$2,中間処理!$D:$D,IF($G$3="すべての作業","&lt;&gt;",$G$3)),0)
)
/IF($G$5="10aあたり",AJ$8*10,1)),"")</f>
        <v/>
      </c>
      <c r="AK185" s="35" t="str">
        <f>IFERROR(IF(AK$7="","",
(
SUMIFS(IF($G$4="作業時間（hh:mm）",中間処理!$G:$G,中間処理!$I:$I),中間処理!$E:$E,AK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185,中間処理!$B:$B,"予定",中間処理!$C:$C,"&gt;="&amp;$G$1,中間処理!$C:$C,"&lt;="&amp;$G$2,中間処理!$D:$D,IF($G$3="すべての作業","&lt;&gt;",$G$3)),0)
)
/IF($G$5="10aあたり",AK$8*10,1)),"")</f>
        <v/>
      </c>
      <c r="AL185" s="35" t="str">
        <f>IFERROR(IF(AL$7="","",
(
SUMIFS(IF($G$4="作業時間（hh:mm）",中間処理!$G:$G,中間処理!$I:$I),中間処理!$E:$E,AL$7,中間処理!$F:$F,$F185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185,中間処理!$B:$B,"予定",中間処理!$C:$C,"&gt;="&amp;$G$1,中間処理!$C:$C,"&lt;="&amp;$G$2,中間処理!$D:$D,IF($G$3="すべての作業","&lt;&gt;",$G$3)),0)
)
/IF($G$5="10aあたり",AL$8*10,1)),"")</f>
        <v/>
      </c>
    </row>
    <row r="186" spans="7:38">
      <c r="G186" s="13"/>
      <c r="H186" s="22" t="str">
        <f>IF(G186="","",
IF(G$4="作業時間（hh:mm）",SUM(I186:AL186),
IF(
COUNTIFS(単価情報!C:C,F186,単価情報!B:B,"作業者",単価情報!K:K,"&gt;="&amp;G$1,単価情報!J:J,"&lt;="&amp;G$2)
+COUNTIFS(単価情報!C:C,F186,単価情報!B:B,"作業者",単価情報!K:K,"",単価情報!J:J,"&lt;="&amp;G$2)=0,
"単価設定なし",SUM(I186:AL186))))</f>
        <v/>
      </c>
      <c r="I186" s="34" t="str">
        <f>IFERROR(IF(I$7="","",
(
SUMIFS(IF($G$4="作業時間（hh:mm）",中間処理!$G:$G,中間処理!$I:$I),中間処理!$E:$E,I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186,中間処理!$B:$B,"予定",中間処理!$C:$C,"&gt;="&amp;$G$1,中間処理!$C:$C,"&lt;="&amp;$G$2,中間処理!$D:$D,IF($G$3="すべての作業","&lt;&gt;",$G$3)),0)
)
/IF($G$5="10aあたり",I$8*10,1)),"")</f>
        <v/>
      </c>
      <c r="J186" s="35" t="str">
        <f>IFERROR(IF(J$7="","",
(
SUMIFS(IF($G$4="作業時間（hh:mm）",中間処理!$G:$G,中間処理!$I:$I),中間処理!$E:$E,J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186,中間処理!$B:$B,"予定",中間処理!$C:$C,"&gt;="&amp;$G$1,中間処理!$C:$C,"&lt;="&amp;$G$2,中間処理!$D:$D,IF($G$3="すべての作業","&lt;&gt;",$G$3)),0)
)
/IF($G$5="10aあたり",J$8*10,1)),"")</f>
        <v/>
      </c>
      <c r="K186" s="35" t="str">
        <f>IFERROR(IF(K$7="","",
(
SUMIFS(IF($G$4="作業時間（hh:mm）",中間処理!$G:$G,中間処理!$I:$I),中間処理!$E:$E,K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186,中間処理!$B:$B,"予定",中間処理!$C:$C,"&gt;="&amp;$G$1,中間処理!$C:$C,"&lt;="&amp;$G$2,中間処理!$D:$D,IF($G$3="すべての作業","&lt;&gt;",$G$3)),0)
)
/IF($G$5="10aあたり",K$8*10,1)),"")</f>
        <v/>
      </c>
      <c r="L186" s="35" t="str">
        <f>IFERROR(IF(L$7="","",
(
SUMIFS(IF($G$4="作業時間（hh:mm）",中間処理!$G:$G,中間処理!$I:$I),中間処理!$E:$E,L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186,中間処理!$B:$B,"予定",中間処理!$C:$C,"&gt;="&amp;$G$1,中間処理!$C:$C,"&lt;="&amp;$G$2,中間処理!$D:$D,IF($G$3="すべての作業","&lt;&gt;",$G$3)),0)
)
/IF($G$5="10aあたり",L$8*10,1)),"")</f>
        <v/>
      </c>
      <c r="M186" s="35" t="str">
        <f>IFERROR(IF(M$7="","",
(
SUMIFS(IF($G$4="作業時間（hh:mm）",中間処理!$G:$G,中間処理!$I:$I),中間処理!$E:$E,M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186,中間処理!$B:$B,"予定",中間処理!$C:$C,"&gt;="&amp;$G$1,中間処理!$C:$C,"&lt;="&amp;$G$2,中間処理!$D:$D,IF($G$3="すべての作業","&lt;&gt;",$G$3)),0)
)
/IF($G$5="10aあたり",M$8*10,1)),"")</f>
        <v/>
      </c>
      <c r="N186" s="35" t="str">
        <f>IFERROR(IF(N$7="","",
(
SUMIFS(IF($G$4="作業時間（hh:mm）",中間処理!$G:$G,中間処理!$I:$I),中間処理!$E:$E,N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186,中間処理!$B:$B,"予定",中間処理!$C:$C,"&gt;="&amp;$G$1,中間処理!$C:$C,"&lt;="&amp;$G$2,中間処理!$D:$D,IF($G$3="すべての作業","&lt;&gt;",$G$3)),0)
)
/IF($G$5="10aあたり",N$8*10,1)),"")</f>
        <v/>
      </c>
      <c r="O186" s="35" t="str">
        <f>IFERROR(IF(O$7="","",
(
SUMIFS(IF($G$4="作業時間（hh:mm）",中間処理!$G:$G,中間処理!$I:$I),中間処理!$E:$E,O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186,中間処理!$B:$B,"予定",中間処理!$C:$C,"&gt;="&amp;$G$1,中間処理!$C:$C,"&lt;="&amp;$G$2,中間処理!$D:$D,IF($G$3="すべての作業","&lt;&gt;",$G$3)),0)
)
/IF($G$5="10aあたり",O$8*10,1)),"")</f>
        <v/>
      </c>
      <c r="P186" s="35" t="str">
        <f>IFERROR(IF(P$7="","",
(
SUMIFS(IF($G$4="作業時間（hh:mm）",中間処理!$G:$G,中間処理!$I:$I),中間処理!$E:$E,P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186,中間処理!$B:$B,"予定",中間処理!$C:$C,"&gt;="&amp;$G$1,中間処理!$C:$C,"&lt;="&amp;$G$2,中間処理!$D:$D,IF($G$3="すべての作業","&lt;&gt;",$G$3)),0)
)
/IF($G$5="10aあたり",P$8*10,1)),"")</f>
        <v/>
      </c>
      <c r="Q186" s="35" t="str">
        <f>IFERROR(IF(Q$7="","",
(
SUMIFS(IF($G$4="作業時間（hh:mm）",中間処理!$G:$G,中間処理!$I:$I),中間処理!$E:$E,Q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186,中間処理!$B:$B,"予定",中間処理!$C:$C,"&gt;="&amp;$G$1,中間処理!$C:$C,"&lt;="&amp;$G$2,中間処理!$D:$D,IF($G$3="すべての作業","&lt;&gt;",$G$3)),0)
)
/IF($G$5="10aあたり",Q$8*10,1)),"")</f>
        <v/>
      </c>
      <c r="R186" s="35" t="str">
        <f>IFERROR(IF(R$7="","",
(
SUMIFS(IF($G$4="作業時間（hh:mm）",中間処理!$G:$G,中間処理!$I:$I),中間処理!$E:$E,R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186,中間処理!$B:$B,"予定",中間処理!$C:$C,"&gt;="&amp;$G$1,中間処理!$C:$C,"&lt;="&amp;$G$2,中間処理!$D:$D,IF($G$3="すべての作業","&lt;&gt;",$G$3)),0)
)
/IF($G$5="10aあたり",R$8*10,1)),"")</f>
        <v/>
      </c>
      <c r="S186" s="35" t="str">
        <f>IFERROR(IF(S$7="","",
(
SUMIFS(IF($G$4="作業時間（hh:mm）",中間処理!$G:$G,中間処理!$I:$I),中間処理!$E:$E,S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186,中間処理!$B:$B,"予定",中間処理!$C:$C,"&gt;="&amp;$G$1,中間処理!$C:$C,"&lt;="&amp;$G$2,中間処理!$D:$D,IF($G$3="すべての作業","&lt;&gt;",$G$3)),0)
)
/IF($G$5="10aあたり",S$8*10,1)),"")</f>
        <v/>
      </c>
      <c r="T186" s="35" t="str">
        <f>IFERROR(IF(T$7="","",
(
SUMIFS(IF($G$4="作業時間（hh:mm）",中間処理!$G:$G,中間処理!$I:$I),中間処理!$E:$E,T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186,中間処理!$B:$B,"予定",中間処理!$C:$C,"&gt;="&amp;$G$1,中間処理!$C:$C,"&lt;="&amp;$G$2,中間処理!$D:$D,IF($G$3="すべての作業","&lt;&gt;",$G$3)),0)
)
/IF($G$5="10aあたり",T$8*10,1)),"")</f>
        <v/>
      </c>
      <c r="U186" s="35" t="str">
        <f>IFERROR(IF(U$7="","",
(
SUMIFS(IF($G$4="作業時間（hh:mm）",中間処理!$G:$G,中間処理!$I:$I),中間処理!$E:$E,U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186,中間処理!$B:$B,"予定",中間処理!$C:$C,"&gt;="&amp;$G$1,中間処理!$C:$C,"&lt;="&amp;$G$2,中間処理!$D:$D,IF($G$3="すべての作業","&lt;&gt;",$G$3)),0)
)
/IF($G$5="10aあたり",U$8*10,1)),"")</f>
        <v/>
      </c>
      <c r="V186" s="35" t="str">
        <f>IFERROR(IF(V$7="","",
(
SUMIFS(IF($G$4="作業時間（hh:mm）",中間処理!$G:$G,中間処理!$I:$I),中間処理!$E:$E,V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186,中間処理!$B:$B,"予定",中間処理!$C:$C,"&gt;="&amp;$G$1,中間処理!$C:$C,"&lt;="&amp;$G$2,中間処理!$D:$D,IF($G$3="すべての作業","&lt;&gt;",$G$3)),0)
)
/IF($G$5="10aあたり",V$8*10,1)),"")</f>
        <v/>
      </c>
      <c r="W186" s="35" t="str">
        <f>IFERROR(IF(W$7="","",
(
SUMIFS(IF($G$4="作業時間（hh:mm）",中間処理!$G:$G,中間処理!$I:$I),中間処理!$E:$E,W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186,中間処理!$B:$B,"予定",中間処理!$C:$C,"&gt;="&amp;$G$1,中間処理!$C:$C,"&lt;="&amp;$G$2,中間処理!$D:$D,IF($G$3="すべての作業","&lt;&gt;",$G$3)),0)
)
/IF($G$5="10aあたり",W$8*10,1)),"")</f>
        <v/>
      </c>
      <c r="X186" s="35" t="str">
        <f>IFERROR(IF(X$7="","",
(
SUMIFS(IF($G$4="作業時間（hh:mm）",中間処理!$G:$G,中間処理!$I:$I),中間処理!$E:$E,X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186,中間処理!$B:$B,"予定",中間処理!$C:$C,"&gt;="&amp;$G$1,中間処理!$C:$C,"&lt;="&amp;$G$2,中間処理!$D:$D,IF($G$3="すべての作業","&lt;&gt;",$G$3)),0)
)
/IF($G$5="10aあたり",X$8*10,1)),"")</f>
        <v/>
      </c>
      <c r="Y186" s="35" t="str">
        <f>IFERROR(IF(Y$7="","",
(
SUMIFS(IF($G$4="作業時間（hh:mm）",中間処理!$G:$G,中間処理!$I:$I),中間処理!$E:$E,Y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186,中間処理!$B:$B,"予定",中間処理!$C:$C,"&gt;="&amp;$G$1,中間処理!$C:$C,"&lt;="&amp;$G$2,中間処理!$D:$D,IF($G$3="すべての作業","&lt;&gt;",$G$3)),0)
)
/IF($G$5="10aあたり",Y$8*10,1)),"")</f>
        <v/>
      </c>
      <c r="Z186" s="35" t="str">
        <f>IFERROR(IF(Z$7="","",
(
SUMIFS(IF($G$4="作業時間（hh:mm）",中間処理!$G:$G,中間処理!$I:$I),中間処理!$E:$E,Z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186,中間処理!$B:$B,"予定",中間処理!$C:$C,"&gt;="&amp;$G$1,中間処理!$C:$C,"&lt;="&amp;$G$2,中間処理!$D:$D,IF($G$3="すべての作業","&lt;&gt;",$G$3)),0)
)
/IF($G$5="10aあたり",Z$8*10,1)),"")</f>
        <v/>
      </c>
      <c r="AA186" s="35" t="str">
        <f>IFERROR(IF(AA$7="","",
(
SUMIFS(IF($G$4="作業時間（hh:mm）",中間処理!$G:$G,中間処理!$I:$I),中間処理!$E:$E,AA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186,中間処理!$B:$B,"予定",中間処理!$C:$C,"&gt;="&amp;$G$1,中間処理!$C:$C,"&lt;="&amp;$G$2,中間処理!$D:$D,IF($G$3="すべての作業","&lt;&gt;",$G$3)),0)
)
/IF($G$5="10aあたり",AA$8*10,1)),"")</f>
        <v/>
      </c>
      <c r="AB186" s="35" t="str">
        <f>IFERROR(IF(AB$7="","",
(
SUMIFS(IF($G$4="作業時間（hh:mm）",中間処理!$G:$G,中間処理!$I:$I),中間処理!$E:$E,AB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186,中間処理!$B:$B,"予定",中間処理!$C:$C,"&gt;="&amp;$G$1,中間処理!$C:$C,"&lt;="&amp;$G$2,中間処理!$D:$D,IF($G$3="すべての作業","&lt;&gt;",$G$3)),0)
)
/IF($G$5="10aあたり",AB$8*10,1)),"")</f>
        <v/>
      </c>
      <c r="AC186" s="35" t="str">
        <f>IFERROR(IF(AC$7="","",
(
SUMIFS(IF($G$4="作業時間（hh:mm）",中間処理!$G:$G,中間処理!$I:$I),中間処理!$E:$E,AC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186,中間処理!$B:$B,"予定",中間処理!$C:$C,"&gt;="&amp;$G$1,中間処理!$C:$C,"&lt;="&amp;$G$2,中間処理!$D:$D,IF($G$3="すべての作業","&lt;&gt;",$G$3)),0)
)
/IF($G$5="10aあたり",AC$8*10,1)),"")</f>
        <v/>
      </c>
      <c r="AD186" s="35" t="str">
        <f>IFERROR(IF(AD$7="","",
(
SUMIFS(IF($G$4="作業時間（hh:mm）",中間処理!$G:$G,中間処理!$I:$I),中間処理!$E:$E,AD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186,中間処理!$B:$B,"予定",中間処理!$C:$C,"&gt;="&amp;$G$1,中間処理!$C:$C,"&lt;="&amp;$G$2,中間処理!$D:$D,IF($G$3="すべての作業","&lt;&gt;",$G$3)),0)
)
/IF($G$5="10aあたり",AD$8*10,1)),"")</f>
        <v/>
      </c>
      <c r="AE186" s="35" t="str">
        <f>IFERROR(IF(AE$7="","",
(
SUMIFS(IF($G$4="作業時間（hh:mm）",中間処理!$G:$G,中間処理!$I:$I),中間処理!$E:$E,AE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186,中間処理!$B:$B,"予定",中間処理!$C:$C,"&gt;="&amp;$G$1,中間処理!$C:$C,"&lt;="&amp;$G$2,中間処理!$D:$D,IF($G$3="すべての作業","&lt;&gt;",$G$3)),0)
)
/IF($G$5="10aあたり",AE$8*10,1)),"")</f>
        <v/>
      </c>
      <c r="AF186" s="35" t="str">
        <f>IFERROR(IF(AF$7="","",
(
SUMIFS(IF($G$4="作業時間（hh:mm）",中間処理!$G:$G,中間処理!$I:$I),中間処理!$E:$E,AF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186,中間処理!$B:$B,"予定",中間処理!$C:$C,"&gt;="&amp;$G$1,中間処理!$C:$C,"&lt;="&amp;$G$2,中間処理!$D:$D,IF($G$3="すべての作業","&lt;&gt;",$G$3)),0)
)
/IF($G$5="10aあたり",AF$8*10,1)),"")</f>
        <v/>
      </c>
      <c r="AG186" s="35" t="str">
        <f>IFERROR(IF(AG$7="","",
(
SUMIFS(IF($G$4="作業時間（hh:mm）",中間処理!$G:$G,中間処理!$I:$I),中間処理!$E:$E,AG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186,中間処理!$B:$B,"予定",中間処理!$C:$C,"&gt;="&amp;$G$1,中間処理!$C:$C,"&lt;="&amp;$G$2,中間処理!$D:$D,IF($G$3="すべての作業","&lt;&gt;",$G$3)),0)
)
/IF($G$5="10aあたり",AG$8*10,1)),"")</f>
        <v/>
      </c>
      <c r="AH186" s="35" t="str">
        <f>IFERROR(IF(AH$7="","",
(
SUMIFS(IF($G$4="作業時間（hh:mm）",中間処理!$G:$G,中間処理!$I:$I),中間処理!$E:$E,AH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186,中間処理!$B:$B,"予定",中間処理!$C:$C,"&gt;="&amp;$G$1,中間処理!$C:$C,"&lt;="&amp;$G$2,中間処理!$D:$D,IF($G$3="すべての作業","&lt;&gt;",$G$3)),0)
)
/IF($G$5="10aあたり",AH$8*10,1)),"")</f>
        <v/>
      </c>
      <c r="AI186" s="35" t="str">
        <f>IFERROR(IF(AI$7="","",
(
SUMIFS(IF($G$4="作業時間（hh:mm）",中間処理!$G:$G,中間処理!$I:$I),中間処理!$E:$E,AI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186,中間処理!$B:$B,"予定",中間処理!$C:$C,"&gt;="&amp;$G$1,中間処理!$C:$C,"&lt;="&amp;$G$2,中間処理!$D:$D,IF($G$3="すべての作業","&lt;&gt;",$G$3)),0)
)
/IF($G$5="10aあたり",AI$8*10,1)),"")</f>
        <v/>
      </c>
      <c r="AJ186" s="35" t="str">
        <f>IFERROR(IF(AJ$7="","",
(
SUMIFS(IF($G$4="作業時間（hh:mm）",中間処理!$G:$G,中間処理!$I:$I),中間処理!$E:$E,AJ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186,中間処理!$B:$B,"予定",中間処理!$C:$C,"&gt;="&amp;$G$1,中間処理!$C:$C,"&lt;="&amp;$G$2,中間処理!$D:$D,IF($G$3="すべての作業","&lt;&gt;",$G$3)),0)
)
/IF($G$5="10aあたり",AJ$8*10,1)),"")</f>
        <v/>
      </c>
      <c r="AK186" s="35" t="str">
        <f>IFERROR(IF(AK$7="","",
(
SUMIFS(IF($G$4="作業時間（hh:mm）",中間処理!$G:$G,中間処理!$I:$I),中間処理!$E:$E,AK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186,中間処理!$B:$B,"予定",中間処理!$C:$C,"&gt;="&amp;$G$1,中間処理!$C:$C,"&lt;="&amp;$G$2,中間処理!$D:$D,IF($G$3="すべての作業","&lt;&gt;",$G$3)),0)
)
/IF($G$5="10aあたり",AK$8*10,1)),"")</f>
        <v/>
      </c>
      <c r="AL186" s="35" t="str">
        <f>IFERROR(IF(AL$7="","",
(
SUMIFS(IF($G$4="作業時間（hh:mm）",中間処理!$G:$G,中間処理!$I:$I),中間処理!$E:$E,AL$7,中間処理!$F:$F,$F186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186,中間処理!$B:$B,"予定",中間処理!$C:$C,"&gt;="&amp;$G$1,中間処理!$C:$C,"&lt;="&amp;$G$2,中間処理!$D:$D,IF($G$3="すべての作業","&lt;&gt;",$G$3)),0)
)
/IF($G$5="10aあたり",AL$8*10,1)),"")</f>
        <v/>
      </c>
    </row>
    <row r="187" spans="7:38">
      <c r="G187" s="13"/>
      <c r="H187" s="22" t="str">
        <f>IF(G187="","",
IF(G$4="作業時間（hh:mm）",SUM(I187:AL187),
IF(
COUNTIFS(単価情報!C:C,F187,単価情報!B:B,"作業者",単価情報!K:K,"&gt;="&amp;G$1,単価情報!J:J,"&lt;="&amp;G$2)
+COUNTIFS(単価情報!C:C,F187,単価情報!B:B,"作業者",単価情報!K:K,"",単価情報!J:J,"&lt;="&amp;G$2)=0,
"単価設定なし",SUM(I187:AL187))))</f>
        <v/>
      </c>
      <c r="I187" s="34" t="str">
        <f>IFERROR(IF(I$7="","",
(
SUMIFS(IF($G$4="作業時間（hh:mm）",中間処理!$G:$G,中間処理!$I:$I),中間処理!$E:$E,I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187,中間処理!$B:$B,"予定",中間処理!$C:$C,"&gt;="&amp;$G$1,中間処理!$C:$C,"&lt;="&amp;$G$2,中間処理!$D:$D,IF($G$3="すべての作業","&lt;&gt;",$G$3)),0)
)
/IF($G$5="10aあたり",I$8*10,1)),"")</f>
        <v/>
      </c>
      <c r="J187" s="35" t="str">
        <f>IFERROR(IF(J$7="","",
(
SUMIFS(IF($G$4="作業時間（hh:mm）",中間処理!$G:$G,中間処理!$I:$I),中間処理!$E:$E,J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187,中間処理!$B:$B,"予定",中間処理!$C:$C,"&gt;="&amp;$G$1,中間処理!$C:$C,"&lt;="&amp;$G$2,中間処理!$D:$D,IF($G$3="すべての作業","&lt;&gt;",$G$3)),0)
)
/IF($G$5="10aあたり",J$8*10,1)),"")</f>
        <v/>
      </c>
      <c r="K187" s="35" t="str">
        <f>IFERROR(IF(K$7="","",
(
SUMIFS(IF($G$4="作業時間（hh:mm）",中間処理!$G:$G,中間処理!$I:$I),中間処理!$E:$E,K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187,中間処理!$B:$B,"予定",中間処理!$C:$C,"&gt;="&amp;$G$1,中間処理!$C:$C,"&lt;="&amp;$G$2,中間処理!$D:$D,IF($G$3="すべての作業","&lt;&gt;",$G$3)),0)
)
/IF($G$5="10aあたり",K$8*10,1)),"")</f>
        <v/>
      </c>
      <c r="L187" s="35" t="str">
        <f>IFERROR(IF(L$7="","",
(
SUMIFS(IF($G$4="作業時間（hh:mm）",中間処理!$G:$G,中間処理!$I:$I),中間処理!$E:$E,L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187,中間処理!$B:$B,"予定",中間処理!$C:$C,"&gt;="&amp;$G$1,中間処理!$C:$C,"&lt;="&amp;$G$2,中間処理!$D:$D,IF($G$3="すべての作業","&lt;&gt;",$G$3)),0)
)
/IF($G$5="10aあたり",L$8*10,1)),"")</f>
        <v/>
      </c>
      <c r="M187" s="35" t="str">
        <f>IFERROR(IF(M$7="","",
(
SUMIFS(IF($G$4="作業時間（hh:mm）",中間処理!$G:$G,中間処理!$I:$I),中間処理!$E:$E,M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187,中間処理!$B:$B,"予定",中間処理!$C:$C,"&gt;="&amp;$G$1,中間処理!$C:$C,"&lt;="&amp;$G$2,中間処理!$D:$D,IF($G$3="すべての作業","&lt;&gt;",$G$3)),0)
)
/IF($G$5="10aあたり",M$8*10,1)),"")</f>
        <v/>
      </c>
      <c r="N187" s="35" t="str">
        <f>IFERROR(IF(N$7="","",
(
SUMIFS(IF($G$4="作業時間（hh:mm）",中間処理!$G:$G,中間処理!$I:$I),中間処理!$E:$E,N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187,中間処理!$B:$B,"予定",中間処理!$C:$C,"&gt;="&amp;$G$1,中間処理!$C:$C,"&lt;="&amp;$G$2,中間処理!$D:$D,IF($G$3="すべての作業","&lt;&gt;",$G$3)),0)
)
/IF($G$5="10aあたり",N$8*10,1)),"")</f>
        <v/>
      </c>
      <c r="O187" s="35" t="str">
        <f>IFERROR(IF(O$7="","",
(
SUMIFS(IF($G$4="作業時間（hh:mm）",中間処理!$G:$G,中間処理!$I:$I),中間処理!$E:$E,O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187,中間処理!$B:$B,"予定",中間処理!$C:$C,"&gt;="&amp;$G$1,中間処理!$C:$C,"&lt;="&amp;$G$2,中間処理!$D:$D,IF($G$3="すべての作業","&lt;&gt;",$G$3)),0)
)
/IF($G$5="10aあたり",O$8*10,1)),"")</f>
        <v/>
      </c>
      <c r="P187" s="35" t="str">
        <f>IFERROR(IF(P$7="","",
(
SUMIFS(IF($G$4="作業時間（hh:mm）",中間処理!$G:$G,中間処理!$I:$I),中間処理!$E:$E,P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187,中間処理!$B:$B,"予定",中間処理!$C:$C,"&gt;="&amp;$G$1,中間処理!$C:$C,"&lt;="&amp;$G$2,中間処理!$D:$D,IF($G$3="すべての作業","&lt;&gt;",$G$3)),0)
)
/IF($G$5="10aあたり",P$8*10,1)),"")</f>
        <v/>
      </c>
      <c r="Q187" s="35" t="str">
        <f>IFERROR(IF(Q$7="","",
(
SUMIFS(IF($G$4="作業時間（hh:mm）",中間処理!$G:$G,中間処理!$I:$I),中間処理!$E:$E,Q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187,中間処理!$B:$B,"予定",中間処理!$C:$C,"&gt;="&amp;$G$1,中間処理!$C:$C,"&lt;="&amp;$G$2,中間処理!$D:$D,IF($G$3="すべての作業","&lt;&gt;",$G$3)),0)
)
/IF($G$5="10aあたり",Q$8*10,1)),"")</f>
        <v/>
      </c>
      <c r="R187" s="35" t="str">
        <f>IFERROR(IF(R$7="","",
(
SUMIFS(IF($G$4="作業時間（hh:mm）",中間処理!$G:$G,中間処理!$I:$I),中間処理!$E:$E,R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187,中間処理!$B:$B,"予定",中間処理!$C:$C,"&gt;="&amp;$G$1,中間処理!$C:$C,"&lt;="&amp;$G$2,中間処理!$D:$D,IF($G$3="すべての作業","&lt;&gt;",$G$3)),0)
)
/IF($G$5="10aあたり",R$8*10,1)),"")</f>
        <v/>
      </c>
      <c r="S187" s="35" t="str">
        <f>IFERROR(IF(S$7="","",
(
SUMIFS(IF($G$4="作業時間（hh:mm）",中間処理!$G:$G,中間処理!$I:$I),中間処理!$E:$E,S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187,中間処理!$B:$B,"予定",中間処理!$C:$C,"&gt;="&amp;$G$1,中間処理!$C:$C,"&lt;="&amp;$G$2,中間処理!$D:$D,IF($G$3="すべての作業","&lt;&gt;",$G$3)),0)
)
/IF($G$5="10aあたり",S$8*10,1)),"")</f>
        <v/>
      </c>
      <c r="T187" s="35" t="str">
        <f>IFERROR(IF(T$7="","",
(
SUMIFS(IF($G$4="作業時間（hh:mm）",中間処理!$G:$G,中間処理!$I:$I),中間処理!$E:$E,T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187,中間処理!$B:$B,"予定",中間処理!$C:$C,"&gt;="&amp;$G$1,中間処理!$C:$C,"&lt;="&amp;$G$2,中間処理!$D:$D,IF($G$3="すべての作業","&lt;&gt;",$G$3)),0)
)
/IF($G$5="10aあたり",T$8*10,1)),"")</f>
        <v/>
      </c>
      <c r="U187" s="35" t="str">
        <f>IFERROR(IF(U$7="","",
(
SUMIFS(IF($G$4="作業時間（hh:mm）",中間処理!$G:$G,中間処理!$I:$I),中間処理!$E:$E,U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187,中間処理!$B:$B,"予定",中間処理!$C:$C,"&gt;="&amp;$G$1,中間処理!$C:$C,"&lt;="&amp;$G$2,中間処理!$D:$D,IF($G$3="すべての作業","&lt;&gt;",$G$3)),0)
)
/IF($G$5="10aあたり",U$8*10,1)),"")</f>
        <v/>
      </c>
      <c r="V187" s="35" t="str">
        <f>IFERROR(IF(V$7="","",
(
SUMIFS(IF($G$4="作業時間（hh:mm）",中間処理!$G:$G,中間処理!$I:$I),中間処理!$E:$E,V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187,中間処理!$B:$B,"予定",中間処理!$C:$C,"&gt;="&amp;$G$1,中間処理!$C:$C,"&lt;="&amp;$G$2,中間処理!$D:$D,IF($G$3="すべての作業","&lt;&gt;",$G$3)),0)
)
/IF($G$5="10aあたり",V$8*10,1)),"")</f>
        <v/>
      </c>
      <c r="W187" s="35" t="str">
        <f>IFERROR(IF(W$7="","",
(
SUMIFS(IF($G$4="作業時間（hh:mm）",中間処理!$G:$G,中間処理!$I:$I),中間処理!$E:$E,W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187,中間処理!$B:$B,"予定",中間処理!$C:$C,"&gt;="&amp;$G$1,中間処理!$C:$C,"&lt;="&amp;$G$2,中間処理!$D:$D,IF($G$3="すべての作業","&lt;&gt;",$G$3)),0)
)
/IF($G$5="10aあたり",W$8*10,1)),"")</f>
        <v/>
      </c>
      <c r="X187" s="35" t="str">
        <f>IFERROR(IF(X$7="","",
(
SUMIFS(IF($G$4="作業時間（hh:mm）",中間処理!$G:$G,中間処理!$I:$I),中間処理!$E:$E,X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187,中間処理!$B:$B,"予定",中間処理!$C:$C,"&gt;="&amp;$G$1,中間処理!$C:$C,"&lt;="&amp;$G$2,中間処理!$D:$D,IF($G$3="すべての作業","&lt;&gt;",$G$3)),0)
)
/IF($G$5="10aあたり",X$8*10,1)),"")</f>
        <v/>
      </c>
      <c r="Y187" s="35" t="str">
        <f>IFERROR(IF(Y$7="","",
(
SUMIFS(IF($G$4="作業時間（hh:mm）",中間処理!$G:$G,中間処理!$I:$I),中間処理!$E:$E,Y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187,中間処理!$B:$B,"予定",中間処理!$C:$C,"&gt;="&amp;$G$1,中間処理!$C:$C,"&lt;="&amp;$G$2,中間処理!$D:$D,IF($G$3="すべての作業","&lt;&gt;",$G$3)),0)
)
/IF($G$5="10aあたり",Y$8*10,1)),"")</f>
        <v/>
      </c>
      <c r="Z187" s="35" t="str">
        <f>IFERROR(IF(Z$7="","",
(
SUMIFS(IF($G$4="作業時間（hh:mm）",中間処理!$G:$G,中間処理!$I:$I),中間処理!$E:$E,Z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187,中間処理!$B:$B,"予定",中間処理!$C:$C,"&gt;="&amp;$G$1,中間処理!$C:$C,"&lt;="&amp;$G$2,中間処理!$D:$D,IF($G$3="すべての作業","&lt;&gt;",$G$3)),0)
)
/IF($G$5="10aあたり",Z$8*10,1)),"")</f>
        <v/>
      </c>
      <c r="AA187" s="35" t="str">
        <f>IFERROR(IF(AA$7="","",
(
SUMIFS(IF($G$4="作業時間（hh:mm）",中間処理!$G:$G,中間処理!$I:$I),中間処理!$E:$E,AA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187,中間処理!$B:$B,"予定",中間処理!$C:$C,"&gt;="&amp;$G$1,中間処理!$C:$C,"&lt;="&amp;$G$2,中間処理!$D:$D,IF($G$3="すべての作業","&lt;&gt;",$G$3)),0)
)
/IF($G$5="10aあたり",AA$8*10,1)),"")</f>
        <v/>
      </c>
      <c r="AB187" s="35" t="str">
        <f>IFERROR(IF(AB$7="","",
(
SUMIFS(IF($G$4="作業時間（hh:mm）",中間処理!$G:$G,中間処理!$I:$I),中間処理!$E:$E,AB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187,中間処理!$B:$B,"予定",中間処理!$C:$C,"&gt;="&amp;$G$1,中間処理!$C:$C,"&lt;="&amp;$G$2,中間処理!$D:$D,IF($G$3="すべての作業","&lt;&gt;",$G$3)),0)
)
/IF($G$5="10aあたり",AB$8*10,1)),"")</f>
        <v/>
      </c>
      <c r="AC187" s="35" t="str">
        <f>IFERROR(IF(AC$7="","",
(
SUMIFS(IF($G$4="作業時間（hh:mm）",中間処理!$G:$G,中間処理!$I:$I),中間処理!$E:$E,AC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187,中間処理!$B:$B,"予定",中間処理!$C:$C,"&gt;="&amp;$G$1,中間処理!$C:$C,"&lt;="&amp;$G$2,中間処理!$D:$D,IF($G$3="すべての作業","&lt;&gt;",$G$3)),0)
)
/IF($G$5="10aあたり",AC$8*10,1)),"")</f>
        <v/>
      </c>
      <c r="AD187" s="35" t="str">
        <f>IFERROR(IF(AD$7="","",
(
SUMIFS(IF($G$4="作業時間（hh:mm）",中間処理!$G:$G,中間処理!$I:$I),中間処理!$E:$E,AD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187,中間処理!$B:$B,"予定",中間処理!$C:$C,"&gt;="&amp;$G$1,中間処理!$C:$C,"&lt;="&amp;$G$2,中間処理!$D:$D,IF($G$3="すべての作業","&lt;&gt;",$G$3)),0)
)
/IF($G$5="10aあたり",AD$8*10,1)),"")</f>
        <v/>
      </c>
      <c r="AE187" s="35" t="str">
        <f>IFERROR(IF(AE$7="","",
(
SUMIFS(IF($G$4="作業時間（hh:mm）",中間処理!$G:$G,中間処理!$I:$I),中間処理!$E:$E,AE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187,中間処理!$B:$B,"予定",中間処理!$C:$C,"&gt;="&amp;$G$1,中間処理!$C:$C,"&lt;="&amp;$G$2,中間処理!$D:$D,IF($G$3="すべての作業","&lt;&gt;",$G$3)),0)
)
/IF($G$5="10aあたり",AE$8*10,1)),"")</f>
        <v/>
      </c>
      <c r="AF187" s="35" t="str">
        <f>IFERROR(IF(AF$7="","",
(
SUMIFS(IF($G$4="作業時間（hh:mm）",中間処理!$G:$G,中間処理!$I:$I),中間処理!$E:$E,AF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187,中間処理!$B:$B,"予定",中間処理!$C:$C,"&gt;="&amp;$G$1,中間処理!$C:$C,"&lt;="&amp;$G$2,中間処理!$D:$D,IF($G$3="すべての作業","&lt;&gt;",$G$3)),0)
)
/IF($G$5="10aあたり",AF$8*10,1)),"")</f>
        <v/>
      </c>
      <c r="AG187" s="35" t="str">
        <f>IFERROR(IF(AG$7="","",
(
SUMIFS(IF($G$4="作業時間（hh:mm）",中間処理!$G:$G,中間処理!$I:$I),中間処理!$E:$E,AG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187,中間処理!$B:$B,"予定",中間処理!$C:$C,"&gt;="&amp;$G$1,中間処理!$C:$C,"&lt;="&amp;$G$2,中間処理!$D:$D,IF($G$3="すべての作業","&lt;&gt;",$G$3)),0)
)
/IF($G$5="10aあたり",AG$8*10,1)),"")</f>
        <v/>
      </c>
      <c r="AH187" s="35" t="str">
        <f>IFERROR(IF(AH$7="","",
(
SUMIFS(IF($G$4="作業時間（hh:mm）",中間処理!$G:$G,中間処理!$I:$I),中間処理!$E:$E,AH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187,中間処理!$B:$B,"予定",中間処理!$C:$C,"&gt;="&amp;$G$1,中間処理!$C:$C,"&lt;="&amp;$G$2,中間処理!$D:$D,IF($G$3="すべての作業","&lt;&gt;",$G$3)),0)
)
/IF($G$5="10aあたり",AH$8*10,1)),"")</f>
        <v/>
      </c>
      <c r="AI187" s="35" t="str">
        <f>IFERROR(IF(AI$7="","",
(
SUMIFS(IF($G$4="作業時間（hh:mm）",中間処理!$G:$G,中間処理!$I:$I),中間処理!$E:$E,AI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187,中間処理!$B:$B,"予定",中間処理!$C:$C,"&gt;="&amp;$G$1,中間処理!$C:$C,"&lt;="&amp;$G$2,中間処理!$D:$D,IF($G$3="すべての作業","&lt;&gt;",$G$3)),0)
)
/IF($G$5="10aあたり",AI$8*10,1)),"")</f>
        <v/>
      </c>
      <c r="AJ187" s="35" t="str">
        <f>IFERROR(IF(AJ$7="","",
(
SUMIFS(IF($G$4="作業時間（hh:mm）",中間処理!$G:$G,中間処理!$I:$I),中間処理!$E:$E,AJ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187,中間処理!$B:$B,"予定",中間処理!$C:$C,"&gt;="&amp;$G$1,中間処理!$C:$C,"&lt;="&amp;$G$2,中間処理!$D:$D,IF($G$3="すべての作業","&lt;&gt;",$G$3)),0)
)
/IF($G$5="10aあたり",AJ$8*10,1)),"")</f>
        <v/>
      </c>
      <c r="AK187" s="35" t="str">
        <f>IFERROR(IF(AK$7="","",
(
SUMIFS(IF($G$4="作業時間（hh:mm）",中間処理!$G:$G,中間処理!$I:$I),中間処理!$E:$E,AK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187,中間処理!$B:$B,"予定",中間処理!$C:$C,"&gt;="&amp;$G$1,中間処理!$C:$C,"&lt;="&amp;$G$2,中間処理!$D:$D,IF($G$3="すべての作業","&lt;&gt;",$G$3)),0)
)
/IF($G$5="10aあたり",AK$8*10,1)),"")</f>
        <v/>
      </c>
      <c r="AL187" s="35" t="str">
        <f>IFERROR(IF(AL$7="","",
(
SUMIFS(IF($G$4="作業時間（hh:mm）",中間処理!$G:$G,中間処理!$I:$I),中間処理!$E:$E,AL$7,中間処理!$F:$F,$F187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187,中間処理!$B:$B,"予定",中間処理!$C:$C,"&gt;="&amp;$G$1,中間処理!$C:$C,"&lt;="&amp;$G$2,中間処理!$D:$D,IF($G$3="すべての作業","&lt;&gt;",$G$3)),0)
)
/IF($G$5="10aあたり",AL$8*10,1)),"")</f>
        <v/>
      </c>
    </row>
    <row r="188" spans="7:38">
      <c r="G188" s="13"/>
      <c r="H188" s="22" t="str">
        <f>IF(G188="","",
IF(G$4="作業時間（hh:mm）",SUM(I188:AL188),
IF(
COUNTIFS(単価情報!C:C,F188,単価情報!B:B,"作業者",単価情報!K:K,"&gt;="&amp;G$1,単価情報!J:J,"&lt;="&amp;G$2)
+COUNTIFS(単価情報!C:C,F188,単価情報!B:B,"作業者",単価情報!K:K,"",単価情報!J:J,"&lt;="&amp;G$2)=0,
"単価設定なし",SUM(I188:AL188))))</f>
        <v/>
      </c>
      <c r="I188" s="34" t="str">
        <f>IFERROR(IF(I$7="","",
(
SUMIFS(IF($G$4="作業時間（hh:mm）",中間処理!$G:$G,中間処理!$I:$I),中間処理!$E:$E,I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188,中間処理!$B:$B,"予定",中間処理!$C:$C,"&gt;="&amp;$G$1,中間処理!$C:$C,"&lt;="&amp;$G$2,中間処理!$D:$D,IF($G$3="すべての作業","&lt;&gt;",$G$3)),0)
)
/IF($G$5="10aあたり",I$8*10,1)),"")</f>
        <v/>
      </c>
      <c r="J188" s="35" t="str">
        <f>IFERROR(IF(J$7="","",
(
SUMIFS(IF($G$4="作業時間（hh:mm）",中間処理!$G:$G,中間処理!$I:$I),中間処理!$E:$E,J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188,中間処理!$B:$B,"予定",中間処理!$C:$C,"&gt;="&amp;$G$1,中間処理!$C:$C,"&lt;="&amp;$G$2,中間処理!$D:$D,IF($G$3="すべての作業","&lt;&gt;",$G$3)),0)
)
/IF($G$5="10aあたり",J$8*10,1)),"")</f>
        <v/>
      </c>
      <c r="K188" s="35" t="str">
        <f>IFERROR(IF(K$7="","",
(
SUMIFS(IF($G$4="作業時間（hh:mm）",中間処理!$G:$G,中間処理!$I:$I),中間処理!$E:$E,K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188,中間処理!$B:$B,"予定",中間処理!$C:$C,"&gt;="&amp;$G$1,中間処理!$C:$C,"&lt;="&amp;$G$2,中間処理!$D:$D,IF($G$3="すべての作業","&lt;&gt;",$G$3)),0)
)
/IF($G$5="10aあたり",K$8*10,1)),"")</f>
        <v/>
      </c>
      <c r="L188" s="35" t="str">
        <f>IFERROR(IF(L$7="","",
(
SUMIFS(IF($G$4="作業時間（hh:mm）",中間処理!$G:$G,中間処理!$I:$I),中間処理!$E:$E,L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188,中間処理!$B:$B,"予定",中間処理!$C:$C,"&gt;="&amp;$G$1,中間処理!$C:$C,"&lt;="&amp;$G$2,中間処理!$D:$D,IF($G$3="すべての作業","&lt;&gt;",$G$3)),0)
)
/IF($G$5="10aあたり",L$8*10,1)),"")</f>
        <v/>
      </c>
      <c r="M188" s="35" t="str">
        <f>IFERROR(IF(M$7="","",
(
SUMIFS(IF($G$4="作業時間（hh:mm）",中間処理!$G:$G,中間処理!$I:$I),中間処理!$E:$E,M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188,中間処理!$B:$B,"予定",中間処理!$C:$C,"&gt;="&amp;$G$1,中間処理!$C:$C,"&lt;="&amp;$G$2,中間処理!$D:$D,IF($G$3="すべての作業","&lt;&gt;",$G$3)),0)
)
/IF($G$5="10aあたり",M$8*10,1)),"")</f>
        <v/>
      </c>
      <c r="N188" s="35" t="str">
        <f>IFERROR(IF(N$7="","",
(
SUMIFS(IF($G$4="作業時間（hh:mm）",中間処理!$G:$G,中間処理!$I:$I),中間処理!$E:$E,N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188,中間処理!$B:$B,"予定",中間処理!$C:$C,"&gt;="&amp;$G$1,中間処理!$C:$C,"&lt;="&amp;$G$2,中間処理!$D:$D,IF($G$3="すべての作業","&lt;&gt;",$G$3)),0)
)
/IF($G$5="10aあたり",N$8*10,1)),"")</f>
        <v/>
      </c>
      <c r="O188" s="35" t="str">
        <f>IFERROR(IF(O$7="","",
(
SUMIFS(IF($G$4="作業時間（hh:mm）",中間処理!$G:$G,中間処理!$I:$I),中間処理!$E:$E,O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188,中間処理!$B:$B,"予定",中間処理!$C:$C,"&gt;="&amp;$G$1,中間処理!$C:$C,"&lt;="&amp;$G$2,中間処理!$D:$D,IF($G$3="すべての作業","&lt;&gt;",$G$3)),0)
)
/IF($G$5="10aあたり",O$8*10,1)),"")</f>
        <v/>
      </c>
      <c r="P188" s="35" t="str">
        <f>IFERROR(IF(P$7="","",
(
SUMIFS(IF($G$4="作業時間（hh:mm）",中間処理!$G:$G,中間処理!$I:$I),中間処理!$E:$E,P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188,中間処理!$B:$B,"予定",中間処理!$C:$C,"&gt;="&amp;$G$1,中間処理!$C:$C,"&lt;="&amp;$G$2,中間処理!$D:$D,IF($G$3="すべての作業","&lt;&gt;",$G$3)),0)
)
/IF($G$5="10aあたり",P$8*10,1)),"")</f>
        <v/>
      </c>
      <c r="Q188" s="35" t="str">
        <f>IFERROR(IF(Q$7="","",
(
SUMIFS(IF($G$4="作業時間（hh:mm）",中間処理!$G:$G,中間処理!$I:$I),中間処理!$E:$E,Q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188,中間処理!$B:$B,"予定",中間処理!$C:$C,"&gt;="&amp;$G$1,中間処理!$C:$C,"&lt;="&amp;$G$2,中間処理!$D:$D,IF($G$3="すべての作業","&lt;&gt;",$G$3)),0)
)
/IF($G$5="10aあたり",Q$8*10,1)),"")</f>
        <v/>
      </c>
      <c r="R188" s="35" t="str">
        <f>IFERROR(IF(R$7="","",
(
SUMIFS(IF($G$4="作業時間（hh:mm）",中間処理!$G:$G,中間処理!$I:$I),中間処理!$E:$E,R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188,中間処理!$B:$B,"予定",中間処理!$C:$C,"&gt;="&amp;$G$1,中間処理!$C:$C,"&lt;="&amp;$G$2,中間処理!$D:$D,IF($G$3="すべての作業","&lt;&gt;",$G$3)),0)
)
/IF($G$5="10aあたり",R$8*10,1)),"")</f>
        <v/>
      </c>
      <c r="S188" s="35" t="str">
        <f>IFERROR(IF(S$7="","",
(
SUMIFS(IF($G$4="作業時間（hh:mm）",中間処理!$G:$G,中間処理!$I:$I),中間処理!$E:$E,S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188,中間処理!$B:$B,"予定",中間処理!$C:$C,"&gt;="&amp;$G$1,中間処理!$C:$C,"&lt;="&amp;$G$2,中間処理!$D:$D,IF($G$3="すべての作業","&lt;&gt;",$G$3)),0)
)
/IF($G$5="10aあたり",S$8*10,1)),"")</f>
        <v/>
      </c>
      <c r="T188" s="35" t="str">
        <f>IFERROR(IF(T$7="","",
(
SUMIFS(IF($G$4="作業時間（hh:mm）",中間処理!$G:$G,中間処理!$I:$I),中間処理!$E:$E,T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188,中間処理!$B:$B,"予定",中間処理!$C:$C,"&gt;="&amp;$G$1,中間処理!$C:$C,"&lt;="&amp;$G$2,中間処理!$D:$D,IF($G$3="すべての作業","&lt;&gt;",$G$3)),0)
)
/IF($G$5="10aあたり",T$8*10,1)),"")</f>
        <v/>
      </c>
      <c r="U188" s="35" t="str">
        <f>IFERROR(IF(U$7="","",
(
SUMIFS(IF($G$4="作業時間（hh:mm）",中間処理!$G:$G,中間処理!$I:$I),中間処理!$E:$E,U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188,中間処理!$B:$B,"予定",中間処理!$C:$C,"&gt;="&amp;$G$1,中間処理!$C:$C,"&lt;="&amp;$G$2,中間処理!$D:$D,IF($G$3="すべての作業","&lt;&gt;",$G$3)),0)
)
/IF($G$5="10aあたり",U$8*10,1)),"")</f>
        <v/>
      </c>
      <c r="V188" s="35" t="str">
        <f>IFERROR(IF(V$7="","",
(
SUMIFS(IF($G$4="作業時間（hh:mm）",中間処理!$G:$G,中間処理!$I:$I),中間処理!$E:$E,V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188,中間処理!$B:$B,"予定",中間処理!$C:$C,"&gt;="&amp;$G$1,中間処理!$C:$C,"&lt;="&amp;$G$2,中間処理!$D:$D,IF($G$3="すべての作業","&lt;&gt;",$G$3)),0)
)
/IF($G$5="10aあたり",V$8*10,1)),"")</f>
        <v/>
      </c>
      <c r="W188" s="35" t="str">
        <f>IFERROR(IF(W$7="","",
(
SUMIFS(IF($G$4="作業時間（hh:mm）",中間処理!$G:$G,中間処理!$I:$I),中間処理!$E:$E,W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188,中間処理!$B:$B,"予定",中間処理!$C:$C,"&gt;="&amp;$G$1,中間処理!$C:$C,"&lt;="&amp;$G$2,中間処理!$D:$D,IF($G$3="すべての作業","&lt;&gt;",$G$3)),0)
)
/IF($G$5="10aあたり",W$8*10,1)),"")</f>
        <v/>
      </c>
      <c r="X188" s="35" t="str">
        <f>IFERROR(IF(X$7="","",
(
SUMIFS(IF($G$4="作業時間（hh:mm）",中間処理!$G:$G,中間処理!$I:$I),中間処理!$E:$E,X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188,中間処理!$B:$B,"予定",中間処理!$C:$C,"&gt;="&amp;$G$1,中間処理!$C:$C,"&lt;="&amp;$G$2,中間処理!$D:$D,IF($G$3="すべての作業","&lt;&gt;",$G$3)),0)
)
/IF($G$5="10aあたり",X$8*10,1)),"")</f>
        <v/>
      </c>
      <c r="Y188" s="35" t="str">
        <f>IFERROR(IF(Y$7="","",
(
SUMIFS(IF($G$4="作業時間（hh:mm）",中間処理!$G:$G,中間処理!$I:$I),中間処理!$E:$E,Y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188,中間処理!$B:$B,"予定",中間処理!$C:$C,"&gt;="&amp;$G$1,中間処理!$C:$C,"&lt;="&amp;$G$2,中間処理!$D:$D,IF($G$3="すべての作業","&lt;&gt;",$G$3)),0)
)
/IF($G$5="10aあたり",Y$8*10,1)),"")</f>
        <v/>
      </c>
      <c r="Z188" s="35" t="str">
        <f>IFERROR(IF(Z$7="","",
(
SUMIFS(IF($G$4="作業時間（hh:mm）",中間処理!$G:$G,中間処理!$I:$I),中間処理!$E:$E,Z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188,中間処理!$B:$B,"予定",中間処理!$C:$C,"&gt;="&amp;$G$1,中間処理!$C:$C,"&lt;="&amp;$G$2,中間処理!$D:$D,IF($G$3="すべての作業","&lt;&gt;",$G$3)),0)
)
/IF($G$5="10aあたり",Z$8*10,1)),"")</f>
        <v/>
      </c>
      <c r="AA188" s="35" t="str">
        <f>IFERROR(IF(AA$7="","",
(
SUMIFS(IF($G$4="作業時間（hh:mm）",中間処理!$G:$G,中間処理!$I:$I),中間処理!$E:$E,AA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188,中間処理!$B:$B,"予定",中間処理!$C:$C,"&gt;="&amp;$G$1,中間処理!$C:$C,"&lt;="&amp;$G$2,中間処理!$D:$D,IF($G$3="すべての作業","&lt;&gt;",$G$3)),0)
)
/IF($G$5="10aあたり",AA$8*10,1)),"")</f>
        <v/>
      </c>
      <c r="AB188" s="35" t="str">
        <f>IFERROR(IF(AB$7="","",
(
SUMIFS(IF($G$4="作業時間（hh:mm）",中間処理!$G:$G,中間処理!$I:$I),中間処理!$E:$E,AB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188,中間処理!$B:$B,"予定",中間処理!$C:$C,"&gt;="&amp;$G$1,中間処理!$C:$C,"&lt;="&amp;$G$2,中間処理!$D:$D,IF($G$3="すべての作業","&lt;&gt;",$G$3)),0)
)
/IF($G$5="10aあたり",AB$8*10,1)),"")</f>
        <v/>
      </c>
      <c r="AC188" s="35" t="str">
        <f>IFERROR(IF(AC$7="","",
(
SUMIFS(IF($G$4="作業時間（hh:mm）",中間処理!$G:$G,中間処理!$I:$I),中間処理!$E:$E,AC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188,中間処理!$B:$B,"予定",中間処理!$C:$C,"&gt;="&amp;$G$1,中間処理!$C:$C,"&lt;="&amp;$G$2,中間処理!$D:$D,IF($G$3="すべての作業","&lt;&gt;",$G$3)),0)
)
/IF($G$5="10aあたり",AC$8*10,1)),"")</f>
        <v/>
      </c>
      <c r="AD188" s="35" t="str">
        <f>IFERROR(IF(AD$7="","",
(
SUMIFS(IF($G$4="作業時間（hh:mm）",中間処理!$G:$G,中間処理!$I:$I),中間処理!$E:$E,AD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188,中間処理!$B:$B,"予定",中間処理!$C:$C,"&gt;="&amp;$G$1,中間処理!$C:$C,"&lt;="&amp;$G$2,中間処理!$D:$D,IF($G$3="すべての作業","&lt;&gt;",$G$3)),0)
)
/IF($G$5="10aあたり",AD$8*10,1)),"")</f>
        <v/>
      </c>
      <c r="AE188" s="35" t="str">
        <f>IFERROR(IF(AE$7="","",
(
SUMIFS(IF($G$4="作業時間（hh:mm）",中間処理!$G:$G,中間処理!$I:$I),中間処理!$E:$E,AE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188,中間処理!$B:$B,"予定",中間処理!$C:$C,"&gt;="&amp;$G$1,中間処理!$C:$C,"&lt;="&amp;$G$2,中間処理!$D:$D,IF($G$3="すべての作業","&lt;&gt;",$G$3)),0)
)
/IF($G$5="10aあたり",AE$8*10,1)),"")</f>
        <v/>
      </c>
      <c r="AF188" s="35" t="str">
        <f>IFERROR(IF(AF$7="","",
(
SUMIFS(IF($G$4="作業時間（hh:mm）",中間処理!$G:$G,中間処理!$I:$I),中間処理!$E:$E,AF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188,中間処理!$B:$B,"予定",中間処理!$C:$C,"&gt;="&amp;$G$1,中間処理!$C:$C,"&lt;="&amp;$G$2,中間処理!$D:$D,IF($G$3="すべての作業","&lt;&gt;",$G$3)),0)
)
/IF($G$5="10aあたり",AF$8*10,1)),"")</f>
        <v/>
      </c>
      <c r="AG188" s="35" t="str">
        <f>IFERROR(IF(AG$7="","",
(
SUMIFS(IF($G$4="作業時間（hh:mm）",中間処理!$G:$G,中間処理!$I:$I),中間処理!$E:$E,AG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188,中間処理!$B:$B,"予定",中間処理!$C:$C,"&gt;="&amp;$G$1,中間処理!$C:$C,"&lt;="&amp;$G$2,中間処理!$D:$D,IF($G$3="すべての作業","&lt;&gt;",$G$3)),0)
)
/IF($G$5="10aあたり",AG$8*10,1)),"")</f>
        <v/>
      </c>
      <c r="AH188" s="35" t="str">
        <f>IFERROR(IF(AH$7="","",
(
SUMIFS(IF($G$4="作業時間（hh:mm）",中間処理!$G:$G,中間処理!$I:$I),中間処理!$E:$E,AH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188,中間処理!$B:$B,"予定",中間処理!$C:$C,"&gt;="&amp;$G$1,中間処理!$C:$C,"&lt;="&amp;$G$2,中間処理!$D:$D,IF($G$3="すべての作業","&lt;&gt;",$G$3)),0)
)
/IF($G$5="10aあたり",AH$8*10,1)),"")</f>
        <v/>
      </c>
      <c r="AI188" s="35" t="str">
        <f>IFERROR(IF(AI$7="","",
(
SUMIFS(IF($G$4="作業時間（hh:mm）",中間処理!$G:$G,中間処理!$I:$I),中間処理!$E:$E,AI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188,中間処理!$B:$B,"予定",中間処理!$C:$C,"&gt;="&amp;$G$1,中間処理!$C:$C,"&lt;="&amp;$G$2,中間処理!$D:$D,IF($G$3="すべての作業","&lt;&gt;",$G$3)),0)
)
/IF($G$5="10aあたり",AI$8*10,1)),"")</f>
        <v/>
      </c>
      <c r="AJ188" s="35" t="str">
        <f>IFERROR(IF(AJ$7="","",
(
SUMIFS(IF($G$4="作業時間（hh:mm）",中間処理!$G:$G,中間処理!$I:$I),中間処理!$E:$E,AJ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188,中間処理!$B:$B,"予定",中間処理!$C:$C,"&gt;="&amp;$G$1,中間処理!$C:$C,"&lt;="&amp;$G$2,中間処理!$D:$D,IF($G$3="すべての作業","&lt;&gt;",$G$3)),0)
)
/IF($G$5="10aあたり",AJ$8*10,1)),"")</f>
        <v/>
      </c>
      <c r="AK188" s="35" t="str">
        <f>IFERROR(IF(AK$7="","",
(
SUMIFS(IF($G$4="作業時間（hh:mm）",中間処理!$G:$G,中間処理!$I:$I),中間処理!$E:$E,AK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188,中間処理!$B:$B,"予定",中間処理!$C:$C,"&gt;="&amp;$G$1,中間処理!$C:$C,"&lt;="&amp;$G$2,中間処理!$D:$D,IF($G$3="すべての作業","&lt;&gt;",$G$3)),0)
)
/IF($G$5="10aあたり",AK$8*10,1)),"")</f>
        <v/>
      </c>
      <c r="AL188" s="35" t="str">
        <f>IFERROR(IF(AL$7="","",
(
SUMIFS(IF($G$4="作業時間（hh:mm）",中間処理!$G:$G,中間処理!$I:$I),中間処理!$E:$E,AL$7,中間処理!$F:$F,$F188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188,中間処理!$B:$B,"予定",中間処理!$C:$C,"&gt;="&amp;$G$1,中間処理!$C:$C,"&lt;="&amp;$G$2,中間処理!$D:$D,IF($G$3="すべての作業","&lt;&gt;",$G$3)),0)
)
/IF($G$5="10aあたり",AL$8*10,1)),"")</f>
        <v/>
      </c>
    </row>
    <row r="189" spans="7:38">
      <c r="G189" s="13"/>
      <c r="H189" s="22" t="str">
        <f>IF(G189="","",
IF(G$4="作業時間（hh:mm）",SUM(I189:AL189),
IF(
COUNTIFS(単価情報!C:C,F189,単価情報!B:B,"作業者",単価情報!K:K,"&gt;="&amp;G$1,単価情報!J:J,"&lt;="&amp;G$2)
+COUNTIFS(単価情報!C:C,F189,単価情報!B:B,"作業者",単価情報!K:K,"",単価情報!J:J,"&lt;="&amp;G$2)=0,
"単価設定なし",SUM(I189:AL189))))</f>
        <v/>
      </c>
      <c r="I189" s="34" t="str">
        <f>IFERROR(IF(I$7="","",
(
SUMIFS(IF($G$4="作業時間（hh:mm）",中間処理!$G:$G,中間処理!$I:$I),中間処理!$E:$E,I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189,中間処理!$B:$B,"予定",中間処理!$C:$C,"&gt;="&amp;$G$1,中間処理!$C:$C,"&lt;="&amp;$G$2,中間処理!$D:$D,IF($G$3="すべての作業","&lt;&gt;",$G$3)),0)
)
/IF($G$5="10aあたり",I$8*10,1)),"")</f>
        <v/>
      </c>
      <c r="J189" s="35" t="str">
        <f>IFERROR(IF(J$7="","",
(
SUMIFS(IF($G$4="作業時間（hh:mm）",中間処理!$G:$G,中間処理!$I:$I),中間処理!$E:$E,J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189,中間処理!$B:$B,"予定",中間処理!$C:$C,"&gt;="&amp;$G$1,中間処理!$C:$C,"&lt;="&amp;$G$2,中間処理!$D:$D,IF($G$3="すべての作業","&lt;&gt;",$G$3)),0)
)
/IF($G$5="10aあたり",J$8*10,1)),"")</f>
        <v/>
      </c>
      <c r="K189" s="35" t="str">
        <f>IFERROR(IF(K$7="","",
(
SUMIFS(IF($G$4="作業時間（hh:mm）",中間処理!$G:$G,中間処理!$I:$I),中間処理!$E:$E,K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189,中間処理!$B:$B,"予定",中間処理!$C:$C,"&gt;="&amp;$G$1,中間処理!$C:$C,"&lt;="&amp;$G$2,中間処理!$D:$D,IF($G$3="すべての作業","&lt;&gt;",$G$3)),0)
)
/IF($G$5="10aあたり",K$8*10,1)),"")</f>
        <v/>
      </c>
      <c r="L189" s="35" t="str">
        <f>IFERROR(IF(L$7="","",
(
SUMIFS(IF($G$4="作業時間（hh:mm）",中間処理!$G:$G,中間処理!$I:$I),中間処理!$E:$E,L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189,中間処理!$B:$B,"予定",中間処理!$C:$C,"&gt;="&amp;$G$1,中間処理!$C:$C,"&lt;="&amp;$G$2,中間処理!$D:$D,IF($G$3="すべての作業","&lt;&gt;",$G$3)),0)
)
/IF($G$5="10aあたり",L$8*10,1)),"")</f>
        <v/>
      </c>
      <c r="M189" s="35" t="str">
        <f>IFERROR(IF(M$7="","",
(
SUMIFS(IF($G$4="作業時間（hh:mm）",中間処理!$G:$G,中間処理!$I:$I),中間処理!$E:$E,M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189,中間処理!$B:$B,"予定",中間処理!$C:$C,"&gt;="&amp;$G$1,中間処理!$C:$C,"&lt;="&amp;$G$2,中間処理!$D:$D,IF($G$3="すべての作業","&lt;&gt;",$G$3)),0)
)
/IF($G$5="10aあたり",M$8*10,1)),"")</f>
        <v/>
      </c>
      <c r="N189" s="35" t="str">
        <f>IFERROR(IF(N$7="","",
(
SUMIFS(IF($G$4="作業時間（hh:mm）",中間処理!$G:$G,中間処理!$I:$I),中間処理!$E:$E,N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189,中間処理!$B:$B,"予定",中間処理!$C:$C,"&gt;="&amp;$G$1,中間処理!$C:$C,"&lt;="&amp;$G$2,中間処理!$D:$D,IF($G$3="すべての作業","&lt;&gt;",$G$3)),0)
)
/IF($G$5="10aあたり",N$8*10,1)),"")</f>
        <v/>
      </c>
      <c r="O189" s="35" t="str">
        <f>IFERROR(IF(O$7="","",
(
SUMIFS(IF($G$4="作業時間（hh:mm）",中間処理!$G:$G,中間処理!$I:$I),中間処理!$E:$E,O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189,中間処理!$B:$B,"予定",中間処理!$C:$C,"&gt;="&amp;$G$1,中間処理!$C:$C,"&lt;="&amp;$G$2,中間処理!$D:$D,IF($G$3="すべての作業","&lt;&gt;",$G$3)),0)
)
/IF($G$5="10aあたり",O$8*10,1)),"")</f>
        <v/>
      </c>
      <c r="P189" s="35" t="str">
        <f>IFERROR(IF(P$7="","",
(
SUMIFS(IF($G$4="作業時間（hh:mm）",中間処理!$G:$G,中間処理!$I:$I),中間処理!$E:$E,P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189,中間処理!$B:$B,"予定",中間処理!$C:$C,"&gt;="&amp;$G$1,中間処理!$C:$C,"&lt;="&amp;$G$2,中間処理!$D:$D,IF($G$3="すべての作業","&lt;&gt;",$G$3)),0)
)
/IF($G$5="10aあたり",P$8*10,1)),"")</f>
        <v/>
      </c>
      <c r="Q189" s="35" t="str">
        <f>IFERROR(IF(Q$7="","",
(
SUMIFS(IF($G$4="作業時間（hh:mm）",中間処理!$G:$G,中間処理!$I:$I),中間処理!$E:$E,Q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189,中間処理!$B:$B,"予定",中間処理!$C:$C,"&gt;="&amp;$G$1,中間処理!$C:$C,"&lt;="&amp;$G$2,中間処理!$D:$D,IF($G$3="すべての作業","&lt;&gt;",$G$3)),0)
)
/IF($G$5="10aあたり",Q$8*10,1)),"")</f>
        <v/>
      </c>
      <c r="R189" s="35" t="str">
        <f>IFERROR(IF(R$7="","",
(
SUMIFS(IF($G$4="作業時間（hh:mm）",中間処理!$G:$G,中間処理!$I:$I),中間処理!$E:$E,R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189,中間処理!$B:$B,"予定",中間処理!$C:$C,"&gt;="&amp;$G$1,中間処理!$C:$C,"&lt;="&amp;$G$2,中間処理!$D:$D,IF($G$3="すべての作業","&lt;&gt;",$G$3)),0)
)
/IF($G$5="10aあたり",R$8*10,1)),"")</f>
        <v/>
      </c>
      <c r="S189" s="35" t="str">
        <f>IFERROR(IF(S$7="","",
(
SUMIFS(IF($G$4="作業時間（hh:mm）",中間処理!$G:$G,中間処理!$I:$I),中間処理!$E:$E,S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189,中間処理!$B:$B,"予定",中間処理!$C:$C,"&gt;="&amp;$G$1,中間処理!$C:$C,"&lt;="&amp;$G$2,中間処理!$D:$D,IF($G$3="すべての作業","&lt;&gt;",$G$3)),0)
)
/IF($G$5="10aあたり",S$8*10,1)),"")</f>
        <v/>
      </c>
      <c r="T189" s="35" t="str">
        <f>IFERROR(IF(T$7="","",
(
SUMIFS(IF($G$4="作業時間（hh:mm）",中間処理!$G:$G,中間処理!$I:$I),中間処理!$E:$E,T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189,中間処理!$B:$B,"予定",中間処理!$C:$C,"&gt;="&amp;$G$1,中間処理!$C:$C,"&lt;="&amp;$G$2,中間処理!$D:$D,IF($G$3="すべての作業","&lt;&gt;",$G$3)),0)
)
/IF($G$5="10aあたり",T$8*10,1)),"")</f>
        <v/>
      </c>
      <c r="U189" s="35" t="str">
        <f>IFERROR(IF(U$7="","",
(
SUMIFS(IF($G$4="作業時間（hh:mm）",中間処理!$G:$G,中間処理!$I:$I),中間処理!$E:$E,U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189,中間処理!$B:$B,"予定",中間処理!$C:$C,"&gt;="&amp;$G$1,中間処理!$C:$C,"&lt;="&amp;$G$2,中間処理!$D:$D,IF($G$3="すべての作業","&lt;&gt;",$G$3)),0)
)
/IF($G$5="10aあたり",U$8*10,1)),"")</f>
        <v/>
      </c>
      <c r="V189" s="35" t="str">
        <f>IFERROR(IF(V$7="","",
(
SUMIFS(IF($G$4="作業時間（hh:mm）",中間処理!$G:$G,中間処理!$I:$I),中間処理!$E:$E,V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189,中間処理!$B:$B,"予定",中間処理!$C:$C,"&gt;="&amp;$G$1,中間処理!$C:$C,"&lt;="&amp;$G$2,中間処理!$D:$D,IF($G$3="すべての作業","&lt;&gt;",$G$3)),0)
)
/IF($G$5="10aあたり",V$8*10,1)),"")</f>
        <v/>
      </c>
      <c r="W189" s="35" t="str">
        <f>IFERROR(IF(W$7="","",
(
SUMIFS(IF($G$4="作業時間（hh:mm）",中間処理!$G:$G,中間処理!$I:$I),中間処理!$E:$E,W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189,中間処理!$B:$B,"予定",中間処理!$C:$C,"&gt;="&amp;$G$1,中間処理!$C:$C,"&lt;="&amp;$G$2,中間処理!$D:$D,IF($G$3="すべての作業","&lt;&gt;",$G$3)),0)
)
/IF($G$5="10aあたり",W$8*10,1)),"")</f>
        <v/>
      </c>
      <c r="X189" s="35" t="str">
        <f>IFERROR(IF(X$7="","",
(
SUMIFS(IF($G$4="作業時間（hh:mm）",中間処理!$G:$G,中間処理!$I:$I),中間処理!$E:$E,X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189,中間処理!$B:$B,"予定",中間処理!$C:$C,"&gt;="&amp;$G$1,中間処理!$C:$C,"&lt;="&amp;$G$2,中間処理!$D:$D,IF($G$3="すべての作業","&lt;&gt;",$G$3)),0)
)
/IF($G$5="10aあたり",X$8*10,1)),"")</f>
        <v/>
      </c>
      <c r="Y189" s="35" t="str">
        <f>IFERROR(IF(Y$7="","",
(
SUMIFS(IF($G$4="作業時間（hh:mm）",中間処理!$G:$G,中間処理!$I:$I),中間処理!$E:$E,Y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189,中間処理!$B:$B,"予定",中間処理!$C:$C,"&gt;="&amp;$G$1,中間処理!$C:$C,"&lt;="&amp;$G$2,中間処理!$D:$D,IF($G$3="すべての作業","&lt;&gt;",$G$3)),0)
)
/IF($G$5="10aあたり",Y$8*10,1)),"")</f>
        <v/>
      </c>
      <c r="Z189" s="35" t="str">
        <f>IFERROR(IF(Z$7="","",
(
SUMIFS(IF($G$4="作業時間（hh:mm）",中間処理!$G:$G,中間処理!$I:$I),中間処理!$E:$E,Z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189,中間処理!$B:$B,"予定",中間処理!$C:$C,"&gt;="&amp;$G$1,中間処理!$C:$C,"&lt;="&amp;$G$2,中間処理!$D:$D,IF($G$3="すべての作業","&lt;&gt;",$G$3)),0)
)
/IF($G$5="10aあたり",Z$8*10,1)),"")</f>
        <v/>
      </c>
      <c r="AA189" s="35" t="str">
        <f>IFERROR(IF(AA$7="","",
(
SUMIFS(IF($G$4="作業時間（hh:mm）",中間処理!$G:$G,中間処理!$I:$I),中間処理!$E:$E,AA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189,中間処理!$B:$B,"予定",中間処理!$C:$C,"&gt;="&amp;$G$1,中間処理!$C:$C,"&lt;="&amp;$G$2,中間処理!$D:$D,IF($G$3="すべての作業","&lt;&gt;",$G$3)),0)
)
/IF($G$5="10aあたり",AA$8*10,1)),"")</f>
        <v/>
      </c>
      <c r="AB189" s="35" t="str">
        <f>IFERROR(IF(AB$7="","",
(
SUMIFS(IF($G$4="作業時間（hh:mm）",中間処理!$G:$G,中間処理!$I:$I),中間処理!$E:$E,AB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189,中間処理!$B:$B,"予定",中間処理!$C:$C,"&gt;="&amp;$G$1,中間処理!$C:$C,"&lt;="&amp;$G$2,中間処理!$D:$D,IF($G$3="すべての作業","&lt;&gt;",$G$3)),0)
)
/IF($G$5="10aあたり",AB$8*10,1)),"")</f>
        <v/>
      </c>
      <c r="AC189" s="35" t="str">
        <f>IFERROR(IF(AC$7="","",
(
SUMIFS(IF($G$4="作業時間（hh:mm）",中間処理!$G:$G,中間処理!$I:$I),中間処理!$E:$E,AC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189,中間処理!$B:$B,"予定",中間処理!$C:$C,"&gt;="&amp;$G$1,中間処理!$C:$C,"&lt;="&amp;$G$2,中間処理!$D:$D,IF($G$3="すべての作業","&lt;&gt;",$G$3)),0)
)
/IF($G$5="10aあたり",AC$8*10,1)),"")</f>
        <v/>
      </c>
      <c r="AD189" s="35" t="str">
        <f>IFERROR(IF(AD$7="","",
(
SUMIFS(IF($G$4="作業時間（hh:mm）",中間処理!$G:$G,中間処理!$I:$I),中間処理!$E:$E,AD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189,中間処理!$B:$B,"予定",中間処理!$C:$C,"&gt;="&amp;$G$1,中間処理!$C:$C,"&lt;="&amp;$G$2,中間処理!$D:$D,IF($G$3="すべての作業","&lt;&gt;",$G$3)),0)
)
/IF($G$5="10aあたり",AD$8*10,1)),"")</f>
        <v/>
      </c>
      <c r="AE189" s="35" t="str">
        <f>IFERROR(IF(AE$7="","",
(
SUMIFS(IF($G$4="作業時間（hh:mm）",中間処理!$G:$G,中間処理!$I:$I),中間処理!$E:$E,AE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189,中間処理!$B:$B,"予定",中間処理!$C:$C,"&gt;="&amp;$G$1,中間処理!$C:$C,"&lt;="&amp;$G$2,中間処理!$D:$D,IF($G$3="すべての作業","&lt;&gt;",$G$3)),0)
)
/IF($G$5="10aあたり",AE$8*10,1)),"")</f>
        <v/>
      </c>
      <c r="AF189" s="35" t="str">
        <f>IFERROR(IF(AF$7="","",
(
SUMIFS(IF($G$4="作業時間（hh:mm）",中間処理!$G:$G,中間処理!$I:$I),中間処理!$E:$E,AF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189,中間処理!$B:$B,"予定",中間処理!$C:$C,"&gt;="&amp;$G$1,中間処理!$C:$C,"&lt;="&amp;$G$2,中間処理!$D:$D,IF($G$3="すべての作業","&lt;&gt;",$G$3)),0)
)
/IF($G$5="10aあたり",AF$8*10,1)),"")</f>
        <v/>
      </c>
      <c r="AG189" s="35" t="str">
        <f>IFERROR(IF(AG$7="","",
(
SUMIFS(IF($G$4="作業時間（hh:mm）",中間処理!$G:$G,中間処理!$I:$I),中間処理!$E:$E,AG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189,中間処理!$B:$B,"予定",中間処理!$C:$C,"&gt;="&amp;$G$1,中間処理!$C:$C,"&lt;="&amp;$G$2,中間処理!$D:$D,IF($G$3="すべての作業","&lt;&gt;",$G$3)),0)
)
/IF($G$5="10aあたり",AG$8*10,1)),"")</f>
        <v/>
      </c>
      <c r="AH189" s="35" t="str">
        <f>IFERROR(IF(AH$7="","",
(
SUMIFS(IF($G$4="作業時間（hh:mm）",中間処理!$G:$G,中間処理!$I:$I),中間処理!$E:$E,AH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189,中間処理!$B:$B,"予定",中間処理!$C:$C,"&gt;="&amp;$G$1,中間処理!$C:$C,"&lt;="&amp;$G$2,中間処理!$D:$D,IF($G$3="すべての作業","&lt;&gt;",$G$3)),0)
)
/IF($G$5="10aあたり",AH$8*10,1)),"")</f>
        <v/>
      </c>
      <c r="AI189" s="35" t="str">
        <f>IFERROR(IF(AI$7="","",
(
SUMIFS(IF($G$4="作業時間（hh:mm）",中間処理!$G:$G,中間処理!$I:$I),中間処理!$E:$E,AI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189,中間処理!$B:$B,"予定",中間処理!$C:$C,"&gt;="&amp;$G$1,中間処理!$C:$C,"&lt;="&amp;$G$2,中間処理!$D:$D,IF($G$3="すべての作業","&lt;&gt;",$G$3)),0)
)
/IF($G$5="10aあたり",AI$8*10,1)),"")</f>
        <v/>
      </c>
      <c r="AJ189" s="35" t="str">
        <f>IFERROR(IF(AJ$7="","",
(
SUMIFS(IF($G$4="作業時間（hh:mm）",中間処理!$G:$G,中間処理!$I:$I),中間処理!$E:$E,AJ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189,中間処理!$B:$B,"予定",中間処理!$C:$C,"&gt;="&amp;$G$1,中間処理!$C:$C,"&lt;="&amp;$G$2,中間処理!$D:$D,IF($G$3="すべての作業","&lt;&gt;",$G$3)),0)
)
/IF($G$5="10aあたり",AJ$8*10,1)),"")</f>
        <v/>
      </c>
      <c r="AK189" s="35" t="str">
        <f>IFERROR(IF(AK$7="","",
(
SUMIFS(IF($G$4="作業時間（hh:mm）",中間処理!$G:$G,中間処理!$I:$I),中間処理!$E:$E,AK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189,中間処理!$B:$B,"予定",中間処理!$C:$C,"&gt;="&amp;$G$1,中間処理!$C:$C,"&lt;="&amp;$G$2,中間処理!$D:$D,IF($G$3="すべての作業","&lt;&gt;",$G$3)),0)
)
/IF($G$5="10aあたり",AK$8*10,1)),"")</f>
        <v/>
      </c>
      <c r="AL189" s="35" t="str">
        <f>IFERROR(IF(AL$7="","",
(
SUMIFS(IF($G$4="作業時間（hh:mm）",中間処理!$G:$G,中間処理!$I:$I),中間処理!$E:$E,AL$7,中間処理!$F:$F,$F189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189,中間処理!$B:$B,"予定",中間処理!$C:$C,"&gt;="&amp;$G$1,中間処理!$C:$C,"&lt;="&amp;$G$2,中間処理!$D:$D,IF($G$3="すべての作業","&lt;&gt;",$G$3)),0)
)
/IF($G$5="10aあたり",AL$8*10,1)),"")</f>
        <v/>
      </c>
    </row>
    <row r="190" spans="7:38">
      <c r="G190" s="13"/>
      <c r="H190" s="22" t="str">
        <f>IF(G190="","",
IF(G$4="作業時間（hh:mm）",SUM(I190:AL190),
IF(
COUNTIFS(単価情報!C:C,F190,単価情報!B:B,"作業者",単価情報!K:K,"&gt;="&amp;G$1,単価情報!J:J,"&lt;="&amp;G$2)
+COUNTIFS(単価情報!C:C,F190,単価情報!B:B,"作業者",単価情報!K:K,"",単価情報!J:J,"&lt;="&amp;G$2)=0,
"単価設定なし",SUM(I190:AL190))))</f>
        <v/>
      </c>
      <c r="I190" s="34" t="str">
        <f>IFERROR(IF(I$7="","",
(
SUMIFS(IF($G$4="作業時間（hh:mm）",中間処理!$G:$G,中間処理!$I:$I),中間処理!$E:$E,I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190,中間処理!$B:$B,"予定",中間処理!$C:$C,"&gt;="&amp;$G$1,中間処理!$C:$C,"&lt;="&amp;$G$2,中間処理!$D:$D,IF($G$3="すべての作業","&lt;&gt;",$G$3)),0)
)
/IF($G$5="10aあたり",I$8*10,1)),"")</f>
        <v/>
      </c>
      <c r="J190" s="35" t="str">
        <f>IFERROR(IF(J$7="","",
(
SUMIFS(IF($G$4="作業時間（hh:mm）",中間処理!$G:$G,中間処理!$I:$I),中間処理!$E:$E,J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190,中間処理!$B:$B,"予定",中間処理!$C:$C,"&gt;="&amp;$G$1,中間処理!$C:$C,"&lt;="&amp;$G$2,中間処理!$D:$D,IF($G$3="すべての作業","&lt;&gt;",$G$3)),0)
)
/IF($G$5="10aあたり",J$8*10,1)),"")</f>
        <v/>
      </c>
      <c r="K190" s="35" t="str">
        <f>IFERROR(IF(K$7="","",
(
SUMIFS(IF($G$4="作業時間（hh:mm）",中間処理!$G:$G,中間処理!$I:$I),中間処理!$E:$E,K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190,中間処理!$B:$B,"予定",中間処理!$C:$C,"&gt;="&amp;$G$1,中間処理!$C:$C,"&lt;="&amp;$G$2,中間処理!$D:$D,IF($G$3="すべての作業","&lt;&gt;",$G$3)),0)
)
/IF($G$5="10aあたり",K$8*10,1)),"")</f>
        <v/>
      </c>
      <c r="L190" s="35" t="str">
        <f>IFERROR(IF(L$7="","",
(
SUMIFS(IF($G$4="作業時間（hh:mm）",中間処理!$G:$G,中間処理!$I:$I),中間処理!$E:$E,L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190,中間処理!$B:$B,"予定",中間処理!$C:$C,"&gt;="&amp;$G$1,中間処理!$C:$C,"&lt;="&amp;$G$2,中間処理!$D:$D,IF($G$3="すべての作業","&lt;&gt;",$G$3)),0)
)
/IF($G$5="10aあたり",L$8*10,1)),"")</f>
        <v/>
      </c>
      <c r="M190" s="35" t="str">
        <f>IFERROR(IF(M$7="","",
(
SUMIFS(IF($G$4="作業時間（hh:mm）",中間処理!$G:$G,中間処理!$I:$I),中間処理!$E:$E,M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190,中間処理!$B:$B,"予定",中間処理!$C:$C,"&gt;="&amp;$G$1,中間処理!$C:$C,"&lt;="&amp;$G$2,中間処理!$D:$D,IF($G$3="すべての作業","&lt;&gt;",$G$3)),0)
)
/IF($G$5="10aあたり",M$8*10,1)),"")</f>
        <v/>
      </c>
      <c r="N190" s="35" t="str">
        <f>IFERROR(IF(N$7="","",
(
SUMIFS(IF($G$4="作業時間（hh:mm）",中間処理!$G:$G,中間処理!$I:$I),中間処理!$E:$E,N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190,中間処理!$B:$B,"予定",中間処理!$C:$C,"&gt;="&amp;$G$1,中間処理!$C:$C,"&lt;="&amp;$G$2,中間処理!$D:$D,IF($G$3="すべての作業","&lt;&gt;",$G$3)),0)
)
/IF($G$5="10aあたり",N$8*10,1)),"")</f>
        <v/>
      </c>
      <c r="O190" s="35" t="str">
        <f>IFERROR(IF(O$7="","",
(
SUMIFS(IF($G$4="作業時間（hh:mm）",中間処理!$G:$G,中間処理!$I:$I),中間処理!$E:$E,O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190,中間処理!$B:$B,"予定",中間処理!$C:$C,"&gt;="&amp;$G$1,中間処理!$C:$C,"&lt;="&amp;$G$2,中間処理!$D:$D,IF($G$3="すべての作業","&lt;&gt;",$G$3)),0)
)
/IF($G$5="10aあたり",O$8*10,1)),"")</f>
        <v/>
      </c>
      <c r="P190" s="35" t="str">
        <f>IFERROR(IF(P$7="","",
(
SUMIFS(IF($G$4="作業時間（hh:mm）",中間処理!$G:$G,中間処理!$I:$I),中間処理!$E:$E,P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190,中間処理!$B:$B,"予定",中間処理!$C:$C,"&gt;="&amp;$G$1,中間処理!$C:$C,"&lt;="&amp;$G$2,中間処理!$D:$D,IF($G$3="すべての作業","&lt;&gt;",$G$3)),0)
)
/IF($G$5="10aあたり",P$8*10,1)),"")</f>
        <v/>
      </c>
      <c r="Q190" s="35" t="str">
        <f>IFERROR(IF(Q$7="","",
(
SUMIFS(IF($G$4="作業時間（hh:mm）",中間処理!$G:$G,中間処理!$I:$I),中間処理!$E:$E,Q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190,中間処理!$B:$B,"予定",中間処理!$C:$C,"&gt;="&amp;$G$1,中間処理!$C:$C,"&lt;="&amp;$G$2,中間処理!$D:$D,IF($G$3="すべての作業","&lt;&gt;",$G$3)),0)
)
/IF($G$5="10aあたり",Q$8*10,1)),"")</f>
        <v/>
      </c>
      <c r="R190" s="35" t="str">
        <f>IFERROR(IF(R$7="","",
(
SUMIFS(IF($G$4="作業時間（hh:mm）",中間処理!$G:$G,中間処理!$I:$I),中間処理!$E:$E,R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190,中間処理!$B:$B,"予定",中間処理!$C:$C,"&gt;="&amp;$G$1,中間処理!$C:$C,"&lt;="&amp;$G$2,中間処理!$D:$D,IF($G$3="すべての作業","&lt;&gt;",$G$3)),0)
)
/IF($G$5="10aあたり",R$8*10,1)),"")</f>
        <v/>
      </c>
      <c r="S190" s="35" t="str">
        <f>IFERROR(IF(S$7="","",
(
SUMIFS(IF($G$4="作業時間（hh:mm）",中間処理!$G:$G,中間処理!$I:$I),中間処理!$E:$E,S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190,中間処理!$B:$B,"予定",中間処理!$C:$C,"&gt;="&amp;$G$1,中間処理!$C:$C,"&lt;="&amp;$G$2,中間処理!$D:$D,IF($G$3="すべての作業","&lt;&gt;",$G$3)),0)
)
/IF($G$5="10aあたり",S$8*10,1)),"")</f>
        <v/>
      </c>
      <c r="T190" s="35" t="str">
        <f>IFERROR(IF(T$7="","",
(
SUMIFS(IF($G$4="作業時間（hh:mm）",中間処理!$G:$G,中間処理!$I:$I),中間処理!$E:$E,T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190,中間処理!$B:$B,"予定",中間処理!$C:$C,"&gt;="&amp;$G$1,中間処理!$C:$C,"&lt;="&amp;$G$2,中間処理!$D:$D,IF($G$3="すべての作業","&lt;&gt;",$G$3)),0)
)
/IF($G$5="10aあたり",T$8*10,1)),"")</f>
        <v/>
      </c>
      <c r="U190" s="35" t="str">
        <f>IFERROR(IF(U$7="","",
(
SUMIFS(IF($G$4="作業時間（hh:mm）",中間処理!$G:$G,中間処理!$I:$I),中間処理!$E:$E,U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190,中間処理!$B:$B,"予定",中間処理!$C:$C,"&gt;="&amp;$G$1,中間処理!$C:$C,"&lt;="&amp;$G$2,中間処理!$D:$D,IF($G$3="すべての作業","&lt;&gt;",$G$3)),0)
)
/IF($G$5="10aあたり",U$8*10,1)),"")</f>
        <v/>
      </c>
      <c r="V190" s="35" t="str">
        <f>IFERROR(IF(V$7="","",
(
SUMIFS(IF($G$4="作業時間（hh:mm）",中間処理!$G:$G,中間処理!$I:$I),中間処理!$E:$E,V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190,中間処理!$B:$B,"予定",中間処理!$C:$C,"&gt;="&amp;$G$1,中間処理!$C:$C,"&lt;="&amp;$G$2,中間処理!$D:$D,IF($G$3="すべての作業","&lt;&gt;",$G$3)),0)
)
/IF($G$5="10aあたり",V$8*10,1)),"")</f>
        <v/>
      </c>
      <c r="W190" s="35" t="str">
        <f>IFERROR(IF(W$7="","",
(
SUMIFS(IF($G$4="作業時間（hh:mm）",中間処理!$G:$G,中間処理!$I:$I),中間処理!$E:$E,W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190,中間処理!$B:$B,"予定",中間処理!$C:$C,"&gt;="&amp;$G$1,中間処理!$C:$C,"&lt;="&amp;$G$2,中間処理!$D:$D,IF($G$3="すべての作業","&lt;&gt;",$G$3)),0)
)
/IF($G$5="10aあたり",W$8*10,1)),"")</f>
        <v/>
      </c>
      <c r="X190" s="35" t="str">
        <f>IFERROR(IF(X$7="","",
(
SUMIFS(IF($G$4="作業時間（hh:mm）",中間処理!$G:$G,中間処理!$I:$I),中間処理!$E:$E,X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190,中間処理!$B:$B,"予定",中間処理!$C:$C,"&gt;="&amp;$G$1,中間処理!$C:$C,"&lt;="&amp;$G$2,中間処理!$D:$D,IF($G$3="すべての作業","&lt;&gt;",$G$3)),0)
)
/IF($G$5="10aあたり",X$8*10,1)),"")</f>
        <v/>
      </c>
      <c r="Y190" s="35" t="str">
        <f>IFERROR(IF(Y$7="","",
(
SUMIFS(IF($G$4="作業時間（hh:mm）",中間処理!$G:$G,中間処理!$I:$I),中間処理!$E:$E,Y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190,中間処理!$B:$B,"予定",中間処理!$C:$C,"&gt;="&amp;$G$1,中間処理!$C:$C,"&lt;="&amp;$G$2,中間処理!$D:$D,IF($G$3="すべての作業","&lt;&gt;",$G$3)),0)
)
/IF($G$5="10aあたり",Y$8*10,1)),"")</f>
        <v/>
      </c>
      <c r="Z190" s="35" t="str">
        <f>IFERROR(IF(Z$7="","",
(
SUMIFS(IF($G$4="作業時間（hh:mm）",中間処理!$G:$G,中間処理!$I:$I),中間処理!$E:$E,Z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190,中間処理!$B:$B,"予定",中間処理!$C:$C,"&gt;="&amp;$G$1,中間処理!$C:$C,"&lt;="&amp;$G$2,中間処理!$D:$D,IF($G$3="すべての作業","&lt;&gt;",$G$3)),0)
)
/IF($G$5="10aあたり",Z$8*10,1)),"")</f>
        <v/>
      </c>
      <c r="AA190" s="35" t="str">
        <f>IFERROR(IF(AA$7="","",
(
SUMIFS(IF($G$4="作業時間（hh:mm）",中間処理!$G:$G,中間処理!$I:$I),中間処理!$E:$E,AA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190,中間処理!$B:$B,"予定",中間処理!$C:$C,"&gt;="&amp;$G$1,中間処理!$C:$C,"&lt;="&amp;$G$2,中間処理!$D:$D,IF($G$3="すべての作業","&lt;&gt;",$G$3)),0)
)
/IF($G$5="10aあたり",AA$8*10,1)),"")</f>
        <v/>
      </c>
      <c r="AB190" s="35" t="str">
        <f>IFERROR(IF(AB$7="","",
(
SUMIFS(IF($G$4="作業時間（hh:mm）",中間処理!$G:$G,中間処理!$I:$I),中間処理!$E:$E,AB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190,中間処理!$B:$B,"予定",中間処理!$C:$C,"&gt;="&amp;$G$1,中間処理!$C:$C,"&lt;="&amp;$G$2,中間処理!$D:$D,IF($G$3="すべての作業","&lt;&gt;",$G$3)),0)
)
/IF($G$5="10aあたり",AB$8*10,1)),"")</f>
        <v/>
      </c>
      <c r="AC190" s="35" t="str">
        <f>IFERROR(IF(AC$7="","",
(
SUMIFS(IF($G$4="作業時間（hh:mm）",中間処理!$G:$G,中間処理!$I:$I),中間処理!$E:$E,AC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190,中間処理!$B:$B,"予定",中間処理!$C:$C,"&gt;="&amp;$G$1,中間処理!$C:$C,"&lt;="&amp;$G$2,中間処理!$D:$D,IF($G$3="すべての作業","&lt;&gt;",$G$3)),0)
)
/IF($G$5="10aあたり",AC$8*10,1)),"")</f>
        <v/>
      </c>
      <c r="AD190" s="35" t="str">
        <f>IFERROR(IF(AD$7="","",
(
SUMIFS(IF($G$4="作業時間（hh:mm）",中間処理!$G:$G,中間処理!$I:$I),中間処理!$E:$E,AD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190,中間処理!$B:$B,"予定",中間処理!$C:$C,"&gt;="&amp;$G$1,中間処理!$C:$C,"&lt;="&amp;$G$2,中間処理!$D:$D,IF($G$3="すべての作業","&lt;&gt;",$G$3)),0)
)
/IF($G$5="10aあたり",AD$8*10,1)),"")</f>
        <v/>
      </c>
      <c r="AE190" s="35" t="str">
        <f>IFERROR(IF(AE$7="","",
(
SUMIFS(IF($G$4="作業時間（hh:mm）",中間処理!$G:$G,中間処理!$I:$I),中間処理!$E:$E,AE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190,中間処理!$B:$B,"予定",中間処理!$C:$C,"&gt;="&amp;$G$1,中間処理!$C:$C,"&lt;="&amp;$G$2,中間処理!$D:$D,IF($G$3="すべての作業","&lt;&gt;",$G$3)),0)
)
/IF($G$5="10aあたり",AE$8*10,1)),"")</f>
        <v/>
      </c>
      <c r="AF190" s="35" t="str">
        <f>IFERROR(IF(AF$7="","",
(
SUMIFS(IF($G$4="作業時間（hh:mm）",中間処理!$G:$G,中間処理!$I:$I),中間処理!$E:$E,AF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190,中間処理!$B:$B,"予定",中間処理!$C:$C,"&gt;="&amp;$G$1,中間処理!$C:$C,"&lt;="&amp;$G$2,中間処理!$D:$D,IF($G$3="すべての作業","&lt;&gt;",$G$3)),0)
)
/IF($G$5="10aあたり",AF$8*10,1)),"")</f>
        <v/>
      </c>
      <c r="AG190" s="35" t="str">
        <f>IFERROR(IF(AG$7="","",
(
SUMIFS(IF($G$4="作業時間（hh:mm）",中間処理!$G:$G,中間処理!$I:$I),中間処理!$E:$E,AG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190,中間処理!$B:$B,"予定",中間処理!$C:$C,"&gt;="&amp;$G$1,中間処理!$C:$C,"&lt;="&amp;$G$2,中間処理!$D:$D,IF($G$3="すべての作業","&lt;&gt;",$G$3)),0)
)
/IF($G$5="10aあたり",AG$8*10,1)),"")</f>
        <v/>
      </c>
      <c r="AH190" s="35" t="str">
        <f>IFERROR(IF(AH$7="","",
(
SUMIFS(IF($G$4="作業時間（hh:mm）",中間処理!$G:$G,中間処理!$I:$I),中間処理!$E:$E,AH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190,中間処理!$B:$B,"予定",中間処理!$C:$C,"&gt;="&amp;$G$1,中間処理!$C:$C,"&lt;="&amp;$G$2,中間処理!$D:$D,IF($G$3="すべての作業","&lt;&gt;",$G$3)),0)
)
/IF($G$5="10aあたり",AH$8*10,1)),"")</f>
        <v/>
      </c>
      <c r="AI190" s="35" t="str">
        <f>IFERROR(IF(AI$7="","",
(
SUMIFS(IF($G$4="作業時間（hh:mm）",中間処理!$G:$G,中間処理!$I:$I),中間処理!$E:$E,AI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190,中間処理!$B:$B,"予定",中間処理!$C:$C,"&gt;="&amp;$G$1,中間処理!$C:$C,"&lt;="&amp;$G$2,中間処理!$D:$D,IF($G$3="すべての作業","&lt;&gt;",$G$3)),0)
)
/IF($G$5="10aあたり",AI$8*10,1)),"")</f>
        <v/>
      </c>
      <c r="AJ190" s="35" t="str">
        <f>IFERROR(IF(AJ$7="","",
(
SUMIFS(IF($G$4="作業時間（hh:mm）",中間処理!$G:$G,中間処理!$I:$I),中間処理!$E:$E,AJ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190,中間処理!$B:$B,"予定",中間処理!$C:$C,"&gt;="&amp;$G$1,中間処理!$C:$C,"&lt;="&amp;$G$2,中間処理!$D:$D,IF($G$3="すべての作業","&lt;&gt;",$G$3)),0)
)
/IF($G$5="10aあたり",AJ$8*10,1)),"")</f>
        <v/>
      </c>
      <c r="AK190" s="35" t="str">
        <f>IFERROR(IF(AK$7="","",
(
SUMIFS(IF($G$4="作業時間（hh:mm）",中間処理!$G:$G,中間処理!$I:$I),中間処理!$E:$E,AK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190,中間処理!$B:$B,"予定",中間処理!$C:$C,"&gt;="&amp;$G$1,中間処理!$C:$C,"&lt;="&amp;$G$2,中間処理!$D:$D,IF($G$3="すべての作業","&lt;&gt;",$G$3)),0)
)
/IF($G$5="10aあたり",AK$8*10,1)),"")</f>
        <v/>
      </c>
      <c r="AL190" s="35" t="str">
        <f>IFERROR(IF(AL$7="","",
(
SUMIFS(IF($G$4="作業時間（hh:mm）",中間処理!$G:$G,中間処理!$I:$I),中間処理!$E:$E,AL$7,中間処理!$F:$F,$F190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190,中間処理!$B:$B,"予定",中間処理!$C:$C,"&gt;="&amp;$G$1,中間処理!$C:$C,"&lt;="&amp;$G$2,中間処理!$D:$D,IF($G$3="すべての作業","&lt;&gt;",$G$3)),0)
)
/IF($G$5="10aあたり",AL$8*10,1)),"")</f>
        <v/>
      </c>
    </row>
    <row r="191" spans="7:38">
      <c r="G191" s="13"/>
      <c r="H191" s="22" t="str">
        <f>IF(G191="","",
IF(G$4="作業時間（hh:mm）",SUM(I191:AL191),
IF(
COUNTIFS(単価情報!C:C,F191,単価情報!B:B,"作業者",単価情報!K:K,"&gt;="&amp;G$1,単価情報!J:J,"&lt;="&amp;G$2)
+COUNTIFS(単価情報!C:C,F191,単価情報!B:B,"作業者",単価情報!K:K,"",単価情報!J:J,"&lt;="&amp;G$2)=0,
"単価設定なし",SUM(I191:AL191))))</f>
        <v/>
      </c>
      <c r="I191" s="34" t="str">
        <f>IFERROR(IF(I$7="","",
(
SUMIFS(IF($G$4="作業時間（hh:mm）",中間処理!$G:$G,中間処理!$I:$I),中間処理!$E:$E,I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191,中間処理!$B:$B,"予定",中間処理!$C:$C,"&gt;="&amp;$G$1,中間処理!$C:$C,"&lt;="&amp;$G$2,中間処理!$D:$D,IF($G$3="すべての作業","&lt;&gt;",$G$3)),0)
)
/IF($G$5="10aあたり",I$8*10,1)),"")</f>
        <v/>
      </c>
      <c r="J191" s="35" t="str">
        <f>IFERROR(IF(J$7="","",
(
SUMIFS(IF($G$4="作業時間（hh:mm）",中間処理!$G:$G,中間処理!$I:$I),中間処理!$E:$E,J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191,中間処理!$B:$B,"予定",中間処理!$C:$C,"&gt;="&amp;$G$1,中間処理!$C:$C,"&lt;="&amp;$G$2,中間処理!$D:$D,IF($G$3="すべての作業","&lt;&gt;",$G$3)),0)
)
/IF($G$5="10aあたり",J$8*10,1)),"")</f>
        <v/>
      </c>
      <c r="K191" s="35" t="str">
        <f>IFERROR(IF(K$7="","",
(
SUMIFS(IF($G$4="作業時間（hh:mm）",中間処理!$G:$G,中間処理!$I:$I),中間処理!$E:$E,K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191,中間処理!$B:$B,"予定",中間処理!$C:$C,"&gt;="&amp;$G$1,中間処理!$C:$C,"&lt;="&amp;$G$2,中間処理!$D:$D,IF($G$3="すべての作業","&lt;&gt;",$G$3)),0)
)
/IF($G$5="10aあたり",K$8*10,1)),"")</f>
        <v/>
      </c>
      <c r="L191" s="35" t="str">
        <f>IFERROR(IF(L$7="","",
(
SUMIFS(IF($G$4="作業時間（hh:mm）",中間処理!$G:$G,中間処理!$I:$I),中間処理!$E:$E,L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191,中間処理!$B:$B,"予定",中間処理!$C:$C,"&gt;="&amp;$G$1,中間処理!$C:$C,"&lt;="&amp;$G$2,中間処理!$D:$D,IF($G$3="すべての作業","&lt;&gt;",$G$3)),0)
)
/IF($G$5="10aあたり",L$8*10,1)),"")</f>
        <v/>
      </c>
      <c r="M191" s="35" t="str">
        <f>IFERROR(IF(M$7="","",
(
SUMIFS(IF($G$4="作業時間（hh:mm）",中間処理!$G:$G,中間処理!$I:$I),中間処理!$E:$E,M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191,中間処理!$B:$B,"予定",中間処理!$C:$C,"&gt;="&amp;$G$1,中間処理!$C:$C,"&lt;="&amp;$G$2,中間処理!$D:$D,IF($G$3="すべての作業","&lt;&gt;",$G$3)),0)
)
/IF($G$5="10aあたり",M$8*10,1)),"")</f>
        <v/>
      </c>
      <c r="N191" s="35" t="str">
        <f>IFERROR(IF(N$7="","",
(
SUMIFS(IF($G$4="作業時間（hh:mm）",中間処理!$G:$G,中間処理!$I:$I),中間処理!$E:$E,N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191,中間処理!$B:$B,"予定",中間処理!$C:$C,"&gt;="&amp;$G$1,中間処理!$C:$C,"&lt;="&amp;$G$2,中間処理!$D:$D,IF($G$3="すべての作業","&lt;&gt;",$G$3)),0)
)
/IF($G$5="10aあたり",N$8*10,1)),"")</f>
        <v/>
      </c>
      <c r="O191" s="35" t="str">
        <f>IFERROR(IF(O$7="","",
(
SUMIFS(IF($G$4="作業時間（hh:mm）",中間処理!$G:$G,中間処理!$I:$I),中間処理!$E:$E,O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191,中間処理!$B:$B,"予定",中間処理!$C:$C,"&gt;="&amp;$G$1,中間処理!$C:$C,"&lt;="&amp;$G$2,中間処理!$D:$D,IF($G$3="すべての作業","&lt;&gt;",$G$3)),0)
)
/IF($G$5="10aあたり",O$8*10,1)),"")</f>
        <v/>
      </c>
      <c r="P191" s="35" t="str">
        <f>IFERROR(IF(P$7="","",
(
SUMIFS(IF($G$4="作業時間（hh:mm）",中間処理!$G:$G,中間処理!$I:$I),中間処理!$E:$E,P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191,中間処理!$B:$B,"予定",中間処理!$C:$C,"&gt;="&amp;$G$1,中間処理!$C:$C,"&lt;="&amp;$G$2,中間処理!$D:$D,IF($G$3="すべての作業","&lt;&gt;",$G$3)),0)
)
/IF($G$5="10aあたり",P$8*10,1)),"")</f>
        <v/>
      </c>
      <c r="Q191" s="35" t="str">
        <f>IFERROR(IF(Q$7="","",
(
SUMIFS(IF($G$4="作業時間（hh:mm）",中間処理!$G:$G,中間処理!$I:$I),中間処理!$E:$E,Q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191,中間処理!$B:$B,"予定",中間処理!$C:$C,"&gt;="&amp;$G$1,中間処理!$C:$C,"&lt;="&amp;$G$2,中間処理!$D:$D,IF($G$3="すべての作業","&lt;&gt;",$G$3)),0)
)
/IF($G$5="10aあたり",Q$8*10,1)),"")</f>
        <v/>
      </c>
      <c r="R191" s="35" t="str">
        <f>IFERROR(IF(R$7="","",
(
SUMIFS(IF($G$4="作業時間（hh:mm）",中間処理!$G:$G,中間処理!$I:$I),中間処理!$E:$E,R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191,中間処理!$B:$B,"予定",中間処理!$C:$C,"&gt;="&amp;$G$1,中間処理!$C:$C,"&lt;="&amp;$G$2,中間処理!$D:$D,IF($G$3="すべての作業","&lt;&gt;",$G$3)),0)
)
/IF($G$5="10aあたり",R$8*10,1)),"")</f>
        <v/>
      </c>
      <c r="S191" s="35" t="str">
        <f>IFERROR(IF(S$7="","",
(
SUMIFS(IF($G$4="作業時間（hh:mm）",中間処理!$G:$G,中間処理!$I:$I),中間処理!$E:$E,S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191,中間処理!$B:$B,"予定",中間処理!$C:$C,"&gt;="&amp;$G$1,中間処理!$C:$C,"&lt;="&amp;$G$2,中間処理!$D:$D,IF($G$3="すべての作業","&lt;&gt;",$G$3)),0)
)
/IF($G$5="10aあたり",S$8*10,1)),"")</f>
        <v/>
      </c>
      <c r="T191" s="35" t="str">
        <f>IFERROR(IF(T$7="","",
(
SUMIFS(IF($G$4="作業時間（hh:mm）",中間処理!$G:$G,中間処理!$I:$I),中間処理!$E:$E,T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191,中間処理!$B:$B,"予定",中間処理!$C:$C,"&gt;="&amp;$G$1,中間処理!$C:$C,"&lt;="&amp;$G$2,中間処理!$D:$D,IF($G$3="すべての作業","&lt;&gt;",$G$3)),0)
)
/IF($G$5="10aあたり",T$8*10,1)),"")</f>
        <v/>
      </c>
      <c r="U191" s="35" t="str">
        <f>IFERROR(IF(U$7="","",
(
SUMIFS(IF($G$4="作業時間（hh:mm）",中間処理!$G:$G,中間処理!$I:$I),中間処理!$E:$E,U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191,中間処理!$B:$B,"予定",中間処理!$C:$C,"&gt;="&amp;$G$1,中間処理!$C:$C,"&lt;="&amp;$G$2,中間処理!$D:$D,IF($G$3="すべての作業","&lt;&gt;",$G$3)),0)
)
/IF($G$5="10aあたり",U$8*10,1)),"")</f>
        <v/>
      </c>
      <c r="V191" s="35" t="str">
        <f>IFERROR(IF(V$7="","",
(
SUMIFS(IF($G$4="作業時間（hh:mm）",中間処理!$G:$G,中間処理!$I:$I),中間処理!$E:$E,V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191,中間処理!$B:$B,"予定",中間処理!$C:$C,"&gt;="&amp;$G$1,中間処理!$C:$C,"&lt;="&amp;$G$2,中間処理!$D:$D,IF($G$3="すべての作業","&lt;&gt;",$G$3)),0)
)
/IF($G$5="10aあたり",V$8*10,1)),"")</f>
        <v/>
      </c>
      <c r="W191" s="35" t="str">
        <f>IFERROR(IF(W$7="","",
(
SUMIFS(IF($G$4="作業時間（hh:mm）",中間処理!$G:$G,中間処理!$I:$I),中間処理!$E:$E,W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191,中間処理!$B:$B,"予定",中間処理!$C:$C,"&gt;="&amp;$G$1,中間処理!$C:$C,"&lt;="&amp;$G$2,中間処理!$D:$D,IF($G$3="すべての作業","&lt;&gt;",$G$3)),0)
)
/IF($G$5="10aあたり",W$8*10,1)),"")</f>
        <v/>
      </c>
      <c r="X191" s="35" t="str">
        <f>IFERROR(IF(X$7="","",
(
SUMIFS(IF($G$4="作業時間（hh:mm）",中間処理!$G:$G,中間処理!$I:$I),中間処理!$E:$E,X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191,中間処理!$B:$B,"予定",中間処理!$C:$C,"&gt;="&amp;$G$1,中間処理!$C:$C,"&lt;="&amp;$G$2,中間処理!$D:$D,IF($G$3="すべての作業","&lt;&gt;",$G$3)),0)
)
/IF($G$5="10aあたり",X$8*10,1)),"")</f>
        <v/>
      </c>
      <c r="Y191" s="35" t="str">
        <f>IFERROR(IF(Y$7="","",
(
SUMIFS(IF($G$4="作業時間（hh:mm）",中間処理!$G:$G,中間処理!$I:$I),中間処理!$E:$E,Y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191,中間処理!$B:$B,"予定",中間処理!$C:$C,"&gt;="&amp;$G$1,中間処理!$C:$C,"&lt;="&amp;$G$2,中間処理!$D:$D,IF($G$3="すべての作業","&lt;&gt;",$G$3)),0)
)
/IF($G$5="10aあたり",Y$8*10,1)),"")</f>
        <v/>
      </c>
      <c r="Z191" s="35" t="str">
        <f>IFERROR(IF(Z$7="","",
(
SUMIFS(IF($G$4="作業時間（hh:mm）",中間処理!$G:$G,中間処理!$I:$I),中間処理!$E:$E,Z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191,中間処理!$B:$B,"予定",中間処理!$C:$C,"&gt;="&amp;$G$1,中間処理!$C:$C,"&lt;="&amp;$G$2,中間処理!$D:$D,IF($G$3="すべての作業","&lt;&gt;",$G$3)),0)
)
/IF($G$5="10aあたり",Z$8*10,1)),"")</f>
        <v/>
      </c>
      <c r="AA191" s="35" t="str">
        <f>IFERROR(IF(AA$7="","",
(
SUMIFS(IF($G$4="作業時間（hh:mm）",中間処理!$G:$G,中間処理!$I:$I),中間処理!$E:$E,AA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191,中間処理!$B:$B,"予定",中間処理!$C:$C,"&gt;="&amp;$G$1,中間処理!$C:$C,"&lt;="&amp;$G$2,中間処理!$D:$D,IF($G$3="すべての作業","&lt;&gt;",$G$3)),0)
)
/IF($G$5="10aあたり",AA$8*10,1)),"")</f>
        <v/>
      </c>
      <c r="AB191" s="35" t="str">
        <f>IFERROR(IF(AB$7="","",
(
SUMIFS(IF($G$4="作業時間（hh:mm）",中間処理!$G:$G,中間処理!$I:$I),中間処理!$E:$E,AB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191,中間処理!$B:$B,"予定",中間処理!$C:$C,"&gt;="&amp;$G$1,中間処理!$C:$C,"&lt;="&amp;$G$2,中間処理!$D:$D,IF($G$3="すべての作業","&lt;&gt;",$G$3)),0)
)
/IF($G$5="10aあたり",AB$8*10,1)),"")</f>
        <v/>
      </c>
      <c r="AC191" s="35" t="str">
        <f>IFERROR(IF(AC$7="","",
(
SUMIFS(IF($G$4="作業時間（hh:mm）",中間処理!$G:$G,中間処理!$I:$I),中間処理!$E:$E,AC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191,中間処理!$B:$B,"予定",中間処理!$C:$C,"&gt;="&amp;$G$1,中間処理!$C:$C,"&lt;="&amp;$G$2,中間処理!$D:$D,IF($G$3="すべての作業","&lt;&gt;",$G$3)),0)
)
/IF($G$5="10aあたり",AC$8*10,1)),"")</f>
        <v/>
      </c>
      <c r="AD191" s="35" t="str">
        <f>IFERROR(IF(AD$7="","",
(
SUMIFS(IF($G$4="作業時間（hh:mm）",中間処理!$G:$G,中間処理!$I:$I),中間処理!$E:$E,AD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191,中間処理!$B:$B,"予定",中間処理!$C:$C,"&gt;="&amp;$G$1,中間処理!$C:$C,"&lt;="&amp;$G$2,中間処理!$D:$D,IF($G$3="すべての作業","&lt;&gt;",$G$3)),0)
)
/IF($G$5="10aあたり",AD$8*10,1)),"")</f>
        <v/>
      </c>
      <c r="AE191" s="35" t="str">
        <f>IFERROR(IF(AE$7="","",
(
SUMIFS(IF($G$4="作業時間（hh:mm）",中間処理!$G:$G,中間処理!$I:$I),中間処理!$E:$E,AE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191,中間処理!$B:$B,"予定",中間処理!$C:$C,"&gt;="&amp;$G$1,中間処理!$C:$C,"&lt;="&amp;$G$2,中間処理!$D:$D,IF($G$3="すべての作業","&lt;&gt;",$G$3)),0)
)
/IF($G$5="10aあたり",AE$8*10,1)),"")</f>
        <v/>
      </c>
      <c r="AF191" s="35" t="str">
        <f>IFERROR(IF(AF$7="","",
(
SUMIFS(IF($G$4="作業時間（hh:mm）",中間処理!$G:$G,中間処理!$I:$I),中間処理!$E:$E,AF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191,中間処理!$B:$B,"予定",中間処理!$C:$C,"&gt;="&amp;$G$1,中間処理!$C:$C,"&lt;="&amp;$G$2,中間処理!$D:$D,IF($G$3="すべての作業","&lt;&gt;",$G$3)),0)
)
/IF($G$5="10aあたり",AF$8*10,1)),"")</f>
        <v/>
      </c>
      <c r="AG191" s="35" t="str">
        <f>IFERROR(IF(AG$7="","",
(
SUMIFS(IF($G$4="作業時間（hh:mm）",中間処理!$G:$G,中間処理!$I:$I),中間処理!$E:$E,AG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191,中間処理!$B:$B,"予定",中間処理!$C:$C,"&gt;="&amp;$G$1,中間処理!$C:$C,"&lt;="&amp;$G$2,中間処理!$D:$D,IF($G$3="すべての作業","&lt;&gt;",$G$3)),0)
)
/IF($G$5="10aあたり",AG$8*10,1)),"")</f>
        <v/>
      </c>
      <c r="AH191" s="35" t="str">
        <f>IFERROR(IF(AH$7="","",
(
SUMIFS(IF($G$4="作業時間（hh:mm）",中間処理!$G:$G,中間処理!$I:$I),中間処理!$E:$E,AH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191,中間処理!$B:$B,"予定",中間処理!$C:$C,"&gt;="&amp;$G$1,中間処理!$C:$C,"&lt;="&amp;$G$2,中間処理!$D:$D,IF($G$3="すべての作業","&lt;&gt;",$G$3)),0)
)
/IF($G$5="10aあたり",AH$8*10,1)),"")</f>
        <v/>
      </c>
      <c r="AI191" s="35" t="str">
        <f>IFERROR(IF(AI$7="","",
(
SUMIFS(IF($G$4="作業時間（hh:mm）",中間処理!$G:$G,中間処理!$I:$I),中間処理!$E:$E,AI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191,中間処理!$B:$B,"予定",中間処理!$C:$C,"&gt;="&amp;$G$1,中間処理!$C:$C,"&lt;="&amp;$G$2,中間処理!$D:$D,IF($G$3="すべての作業","&lt;&gt;",$G$3)),0)
)
/IF($G$5="10aあたり",AI$8*10,1)),"")</f>
        <v/>
      </c>
      <c r="AJ191" s="35" t="str">
        <f>IFERROR(IF(AJ$7="","",
(
SUMIFS(IF($G$4="作業時間（hh:mm）",中間処理!$G:$G,中間処理!$I:$I),中間処理!$E:$E,AJ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191,中間処理!$B:$B,"予定",中間処理!$C:$C,"&gt;="&amp;$G$1,中間処理!$C:$C,"&lt;="&amp;$G$2,中間処理!$D:$D,IF($G$3="すべての作業","&lt;&gt;",$G$3)),0)
)
/IF($G$5="10aあたり",AJ$8*10,1)),"")</f>
        <v/>
      </c>
      <c r="AK191" s="35" t="str">
        <f>IFERROR(IF(AK$7="","",
(
SUMIFS(IF($G$4="作業時間（hh:mm）",中間処理!$G:$G,中間処理!$I:$I),中間処理!$E:$E,AK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191,中間処理!$B:$B,"予定",中間処理!$C:$C,"&gt;="&amp;$G$1,中間処理!$C:$C,"&lt;="&amp;$G$2,中間処理!$D:$D,IF($G$3="すべての作業","&lt;&gt;",$G$3)),0)
)
/IF($G$5="10aあたり",AK$8*10,1)),"")</f>
        <v/>
      </c>
      <c r="AL191" s="35" t="str">
        <f>IFERROR(IF(AL$7="","",
(
SUMIFS(IF($G$4="作業時間（hh:mm）",中間処理!$G:$G,中間処理!$I:$I),中間処理!$E:$E,AL$7,中間処理!$F:$F,$F191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191,中間処理!$B:$B,"予定",中間処理!$C:$C,"&gt;="&amp;$G$1,中間処理!$C:$C,"&lt;="&amp;$G$2,中間処理!$D:$D,IF($G$3="すべての作業","&lt;&gt;",$G$3)),0)
)
/IF($G$5="10aあたり",AL$8*10,1)),"")</f>
        <v/>
      </c>
    </row>
    <row r="192" spans="7:38">
      <c r="G192" s="13"/>
      <c r="H192" s="22" t="str">
        <f>IF(G192="","",
IF(G$4="作業時間（hh:mm）",SUM(I192:AL192),
IF(
COUNTIFS(単価情報!C:C,F192,単価情報!B:B,"作業者",単価情報!K:K,"&gt;="&amp;G$1,単価情報!J:J,"&lt;="&amp;G$2)
+COUNTIFS(単価情報!C:C,F192,単価情報!B:B,"作業者",単価情報!K:K,"",単価情報!J:J,"&lt;="&amp;G$2)=0,
"単価設定なし",SUM(I192:AL192))))</f>
        <v/>
      </c>
      <c r="I192" s="34" t="str">
        <f>IFERROR(IF(I$7="","",
(
SUMIFS(IF($G$4="作業時間（hh:mm）",中間処理!$G:$G,中間処理!$I:$I),中間処理!$E:$E,I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192,中間処理!$B:$B,"予定",中間処理!$C:$C,"&gt;="&amp;$G$1,中間処理!$C:$C,"&lt;="&amp;$G$2,中間処理!$D:$D,IF($G$3="すべての作業","&lt;&gt;",$G$3)),0)
)
/IF($G$5="10aあたり",I$8*10,1)),"")</f>
        <v/>
      </c>
      <c r="J192" s="35" t="str">
        <f>IFERROR(IF(J$7="","",
(
SUMIFS(IF($G$4="作業時間（hh:mm）",中間処理!$G:$G,中間処理!$I:$I),中間処理!$E:$E,J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192,中間処理!$B:$B,"予定",中間処理!$C:$C,"&gt;="&amp;$G$1,中間処理!$C:$C,"&lt;="&amp;$G$2,中間処理!$D:$D,IF($G$3="すべての作業","&lt;&gt;",$G$3)),0)
)
/IF($G$5="10aあたり",J$8*10,1)),"")</f>
        <v/>
      </c>
      <c r="K192" s="35" t="str">
        <f>IFERROR(IF(K$7="","",
(
SUMIFS(IF($G$4="作業時間（hh:mm）",中間処理!$G:$G,中間処理!$I:$I),中間処理!$E:$E,K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192,中間処理!$B:$B,"予定",中間処理!$C:$C,"&gt;="&amp;$G$1,中間処理!$C:$C,"&lt;="&amp;$G$2,中間処理!$D:$D,IF($G$3="すべての作業","&lt;&gt;",$G$3)),0)
)
/IF($G$5="10aあたり",K$8*10,1)),"")</f>
        <v/>
      </c>
      <c r="L192" s="35" t="str">
        <f>IFERROR(IF(L$7="","",
(
SUMIFS(IF($G$4="作業時間（hh:mm）",中間処理!$G:$G,中間処理!$I:$I),中間処理!$E:$E,L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192,中間処理!$B:$B,"予定",中間処理!$C:$C,"&gt;="&amp;$G$1,中間処理!$C:$C,"&lt;="&amp;$G$2,中間処理!$D:$D,IF($G$3="すべての作業","&lt;&gt;",$G$3)),0)
)
/IF($G$5="10aあたり",L$8*10,1)),"")</f>
        <v/>
      </c>
      <c r="M192" s="35" t="str">
        <f>IFERROR(IF(M$7="","",
(
SUMIFS(IF($G$4="作業時間（hh:mm）",中間処理!$G:$G,中間処理!$I:$I),中間処理!$E:$E,M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192,中間処理!$B:$B,"予定",中間処理!$C:$C,"&gt;="&amp;$G$1,中間処理!$C:$C,"&lt;="&amp;$G$2,中間処理!$D:$D,IF($G$3="すべての作業","&lt;&gt;",$G$3)),0)
)
/IF($G$5="10aあたり",M$8*10,1)),"")</f>
        <v/>
      </c>
      <c r="N192" s="35" t="str">
        <f>IFERROR(IF(N$7="","",
(
SUMIFS(IF($G$4="作業時間（hh:mm）",中間処理!$G:$G,中間処理!$I:$I),中間処理!$E:$E,N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192,中間処理!$B:$B,"予定",中間処理!$C:$C,"&gt;="&amp;$G$1,中間処理!$C:$C,"&lt;="&amp;$G$2,中間処理!$D:$D,IF($G$3="すべての作業","&lt;&gt;",$G$3)),0)
)
/IF($G$5="10aあたり",N$8*10,1)),"")</f>
        <v/>
      </c>
      <c r="O192" s="35" t="str">
        <f>IFERROR(IF(O$7="","",
(
SUMIFS(IF($G$4="作業時間（hh:mm）",中間処理!$G:$G,中間処理!$I:$I),中間処理!$E:$E,O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192,中間処理!$B:$B,"予定",中間処理!$C:$C,"&gt;="&amp;$G$1,中間処理!$C:$C,"&lt;="&amp;$G$2,中間処理!$D:$D,IF($G$3="すべての作業","&lt;&gt;",$G$3)),0)
)
/IF($G$5="10aあたり",O$8*10,1)),"")</f>
        <v/>
      </c>
      <c r="P192" s="35" t="str">
        <f>IFERROR(IF(P$7="","",
(
SUMIFS(IF($G$4="作業時間（hh:mm）",中間処理!$G:$G,中間処理!$I:$I),中間処理!$E:$E,P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192,中間処理!$B:$B,"予定",中間処理!$C:$C,"&gt;="&amp;$G$1,中間処理!$C:$C,"&lt;="&amp;$G$2,中間処理!$D:$D,IF($G$3="すべての作業","&lt;&gt;",$G$3)),0)
)
/IF($G$5="10aあたり",P$8*10,1)),"")</f>
        <v/>
      </c>
      <c r="Q192" s="35" t="str">
        <f>IFERROR(IF(Q$7="","",
(
SUMIFS(IF($G$4="作業時間（hh:mm）",中間処理!$G:$G,中間処理!$I:$I),中間処理!$E:$E,Q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192,中間処理!$B:$B,"予定",中間処理!$C:$C,"&gt;="&amp;$G$1,中間処理!$C:$C,"&lt;="&amp;$G$2,中間処理!$D:$D,IF($G$3="すべての作業","&lt;&gt;",$G$3)),0)
)
/IF($G$5="10aあたり",Q$8*10,1)),"")</f>
        <v/>
      </c>
      <c r="R192" s="35" t="str">
        <f>IFERROR(IF(R$7="","",
(
SUMIFS(IF($G$4="作業時間（hh:mm）",中間処理!$G:$G,中間処理!$I:$I),中間処理!$E:$E,R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192,中間処理!$B:$B,"予定",中間処理!$C:$C,"&gt;="&amp;$G$1,中間処理!$C:$C,"&lt;="&amp;$G$2,中間処理!$D:$D,IF($G$3="すべての作業","&lt;&gt;",$G$3)),0)
)
/IF($G$5="10aあたり",R$8*10,1)),"")</f>
        <v/>
      </c>
      <c r="S192" s="35" t="str">
        <f>IFERROR(IF(S$7="","",
(
SUMIFS(IF($G$4="作業時間（hh:mm）",中間処理!$G:$G,中間処理!$I:$I),中間処理!$E:$E,S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192,中間処理!$B:$B,"予定",中間処理!$C:$C,"&gt;="&amp;$G$1,中間処理!$C:$C,"&lt;="&amp;$G$2,中間処理!$D:$D,IF($G$3="すべての作業","&lt;&gt;",$G$3)),0)
)
/IF($G$5="10aあたり",S$8*10,1)),"")</f>
        <v/>
      </c>
      <c r="T192" s="35" t="str">
        <f>IFERROR(IF(T$7="","",
(
SUMIFS(IF($G$4="作業時間（hh:mm）",中間処理!$G:$G,中間処理!$I:$I),中間処理!$E:$E,T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192,中間処理!$B:$B,"予定",中間処理!$C:$C,"&gt;="&amp;$G$1,中間処理!$C:$C,"&lt;="&amp;$G$2,中間処理!$D:$D,IF($G$3="すべての作業","&lt;&gt;",$G$3)),0)
)
/IF($G$5="10aあたり",T$8*10,1)),"")</f>
        <v/>
      </c>
      <c r="U192" s="35" t="str">
        <f>IFERROR(IF(U$7="","",
(
SUMIFS(IF($G$4="作業時間（hh:mm）",中間処理!$G:$G,中間処理!$I:$I),中間処理!$E:$E,U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192,中間処理!$B:$B,"予定",中間処理!$C:$C,"&gt;="&amp;$G$1,中間処理!$C:$C,"&lt;="&amp;$G$2,中間処理!$D:$D,IF($G$3="すべての作業","&lt;&gt;",$G$3)),0)
)
/IF($G$5="10aあたり",U$8*10,1)),"")</f>
        <v/>
      </c>
      <c r="V192" s="35" t="str">
        <f>IFERROR(IF(V$7="","",
(
SUMIFS(IF($G$4="作業時間（hh:mm）",中間処理!$G:$G,中間処理!$I:$I),中間処理!$E:$E,V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192,中間処理!$B:$B,"予定",中間処理!$C:$C,"&gt;="&amp;$G$1,中間処理!$C:$C,"&lt;="&amp;$G$2,中間処理!$D:$D,IF($G$3="すべての作業","&lt;&gt;",$G$3)),0)
)
/IF($G$5="10aあたり",V$8*10,1)),"")</f>
        <v/>
      </c>
      <c r="W192" s="35" t="str">
        <f>IFERROR(IF(W$7="","",
(
SUMIFS(IF($G$4="作業時間（hh:mm）",中間処理!$G:$G,中間処理!$I:$I),中間処理!$E:$E,W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192,中間処理!$B:$B,"予定",中間処理!$C:$C,"&gt;="&amp;$G$1,中間処理!$C:$C,"&lt;="&amp;$G$2,中間処理!$D:$D,IF($G$3="すべての作業","&lt;&gt;",$G$3)),0)
)
/IF($G$5="10aあたり",W$8*10,1)),"")</f>
        <v/>
      </c>
      <c r="X192" s="35" t="str">
        <f>IFERROR(IF(X$7="","",
(
SUMIFS(IF($G$4="作業時間（hh:mm）",中間処理!$G:$G,中間処理!$I:$I),中間処理!$E:$E,X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192,中間処理!$B:$B,"予定",中間処理!$C:$C,"&gt;="&amp;$G$1,中間処理!$C:$C,"&lt;="&amp;$G$2,中間処理!$D:$D,IF($G$3="すべての作業","&lt;&gt;",$G$3)),0)
)
/IF($G$5="10aあたり",X$8*10,1)),"")</f>
        <v/>
      </c>
      <c r="Y192" s="35" t="str">
        <f>IFERROR(IF(Y$7="","",
(
SUMIFS(IF($G$4="作業時間（hh:mm）",中間処理!$G:$G,中間処理!$I:$I),中間処理!$E:$E,Y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192,中間処理!$B:$B,"予定",中間処理!$C:$C,"&gt;="&amp;$G$1,中間処理!$C:$C,"&lt;="&amp;$G$2,中間処理!$D:$D,IF($G$3="すべての作業","&lt;&gt;",$G$3)),0)
)
/IF($G$5="10aあたり",Y$8*10,1)),"")</f>
        <v/>
      </c>
      <c r="Z192" s="35" t="str">
        <f>IFERROR(IF(Z$7="","",
(
SUMIFS(IF($G$4="作業時間（hh:mm）",中間処理!$G:$G,中間処理!$I:$I),中間処理!$E:$E,Z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192,中間処理!$B:$B,"予定",中間処理!$C:$C,"&gt;="&amp;$G$1,中間処理!$C:$C,"&lt;="&amp;$G$2,中間処理!$D:$D,IF($G$3="すべての作業","&lt;&gt;",$G$3)),0)
)
/IF($G$5="10aあたり",Z$8*10,1)),"")</f>
        <v/>
      </c>
      <c r="AA192" s="35" t="str">
        <f>IFERROR(IF(AA$7="","",
(
SUMIFS(IF($G$4="作業時間（hh:mm）",中間処理!$G:$G,中間処理!$I:$I),中間処理!$E:$E,AA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192,中間処理!$B:$B,"予定",中間処理!$C:$C,"&gt;="&amp;$G$1,中間処理!$C:$C,"&lt;="&amp;$G$2,中間処理!$D:$D,IF($G$3="すべての作業","&lt;&gt;",$G$3)),0)
)
/IF($G$5="10aあたり",AA$8*10,1)),"")</f>
        <v/>
      </c>
      <c r="AB192" s="35" t="str">
        <f>IFERROR(IF(AB$7="","",
(
SUMIFS(IF($G$4="作業時間（hh:mm）",中間処理!$G:$G,中間処理!$I:$I),中間処理!$E:$E,AB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192,中間処理!$B:$B,"予定",中間処理!$C:$C,"&gt;="&amp;$G$1,中間処理!$C:$C,"&lt;="&amp;$G$2,中間処理!$D:$D,IF($G$3="すべての作業","&lt;&gt;",$G$3)),0)
)
/IF($G$5="10aあたり",AB$8*10,1)),"")</f>
        <v/>
      </c>
      <c r="AC192" s="35" t="str">
        <f>IFERROR(IF(AC$7="","",
(
SUMIFS(IF($G$4="作業時間（hh:mm）",中間処理!$G:$G,中間処理!$I:$I),中間処理!$E:$E,AC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192,中間処理!$B:$B,"予定",中間処理!$C:$C,"&gt;="&amp;$G$1,中間処理!$C:$C,"&lt;="&amp;$G$2,中間処理!$D:$D,IF($G$3="すべての作業","&lt;&gt;",$G$3)),0)
)
/IF($G$5="10aあたり",AC$8*10,1)),"")</f>
        <v/>
      </c>
      <c r="AD192" s="35" t="str">
        <f>IFERROR(IF(AD$7="","",
(
SUMIFS(IF($G$4="作業時間（hh:mm）",中間処理!$G:$G,中間処理!$I:$I),中間処理!$E:$E,AD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192,中間処理!$B:$B,"予定",中間処理!$C:$C,"&gt;="&amp;$G$1,中間処理!$C:$C,"&lt;="&amp;$G$2,中間処理!$D:$D,IF($G$3="すべての作業","&lt;&gt;",$G$3)),0)
)
/IF($G$5="10aあたり",AD$8*10,1)),"")</f>
        <v/>
      </c>
      <c r="AE192" s="35" t="str">
        <f>IFERROR(IF(AE$7="","",
(
SUMIFS(IF($G$4="作業時間（hh:mm）",中間処理!$G:$G,中間処理!$I:$I),中間処理!$E:$E,AE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192,中間処理!$B:$B,"予定",中間処理!$C:$C,"&gt;="&amp;$G$1,中間処理!$C:$C,"&lt;="&amp;$G$2,中間処理!$D:$D,IF($G$3="すべての作業","&lt;&gt;",$G$3)),0)
)
/IF($G$5="10aあたり",AE$8*10,1)),"")</f>
        <v/>
      </c>
      <c r="AF192" s="35" t="str">
        <f>IFERROR(IF(AF$7="","",
(
SUMIFS(IF($G$4="作業時間（hh:mm）",中間処理!$G:$G,中間処理!$I:$I),中間処理!$E:$E,AF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192,中間処理!$B:$B,"予定",中間処理!$C:$C,"&gt;="&amp;$G$1,中間処理!$C:$C,"&lt;="&amp;$G$2,中間処理!$D:$D,IF($G$3="すべての作業","&lt;&gt;",$G$3)),0)
)
/IF($G$5="10aあたり",AF$8*10,1)),"")</f>
        <v/>
      </c>
      <c r="AG192" s="35" t="str">
        <f>IFERROR(IF(AG$7="","",
(
SUMIFS(IF($G$4="作業時間（hh:mm）",中間処理!$G:$G,中間処理!$I:$I),中間処理!$E:$E,AG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192,中間処理!$B:$B,"予定",中間処理!$C:$C,"&gt;="&amp;$G$1,中間処理!$C:$C,"&lt;="&amp;$G$2,中間処理!$D:$D,IF($G$3="すべての作業","&lt;&gt;",$G$3)),0)
)
/IF($G$5="10aあたり",AG$8*10,1)),"")</f>
        <v/>
      </c>
      <c r="AH192" s="35" t="str">
        <f>IFERROR(IF(AH$7="","",
(
SUMIFS(IF($G$4="作業時間（hh:mm）",中間処理!$G:$G,中間処理!$I:$I),中間処理!$E:$E,AH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192,中間処理!$B:$B,"予定",中間処理!$C:$C,"&gt;="&amp;$G$1,中間処理!$C:$C,"&lt;="&amp;$G$2,中間処理!$D:$D,IF($G$3="すべての作業","&lt;&gt;",$G$3)),0)
)
/IF($G$5="10aあたり",AH$8*10,1)),"")</f>
        <v/>
      </c>
      <c r="AI192" s="35" t="str">
        <f>IFERROR(IF(AI$7="","",
(
SUMIFS(IF($G$4="作業時間（hh:mm）",中間処理!$G:$G,中間処理!$I:$I),中間処理!$E:$E,AI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192,中間処理!$B:$B,"予定",中間処理!$C:$C,"&gt;="&amp;$G$1,中間処理!$C:$C,"&lt;="&amp;$G$2,中間処理!$D:$D,IF($G$3="すべての作業","&lt;&gt;",$G$3)),0)
)
/IF($G$5="10aあたり",AI$8*10,1)),"")</f>
        <v/>
      </c>
      <c r="AJ192" s="35" t="str">
        <f>IFERROR(IF(AJ$7="","",
(
SUMIFS(IF($G$4="作業時間（hh:mm）",中間処理!$G:$G,中間処理!$I:$I),中間処理!$E:$E,AJ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192,中間処理!$B:$B,"予定",中間処理!$C:$C,"&gt;="&amp;$G$1,中間処理!$C:$C,"&lt;="&amp;$G$2,中間処理!$D:$D,IF($G$3="すべての作業","&lt;&gt;",$G$3)),0)
)
/IF($G$5="10aあたり",AJ$8*10,1)),"")</f>
        <v/>
      </c>
      <c r="AK192" s="35" t="str">
        <f>IFERROR(IF(AK$7="","",
(
SUMIFS(IF($G$4="作業時間（hh:mm）",中間処理!$G:$G,中間処理!$I:$I),中間処理!$E:$E,AK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192,中間処理!$B:$B,"予定",中間処理!$C:$C,"&gt;="&amp;$G$1,中間処理!$C:$C,"&lt;="&amp;$G$2,中間処理!$D:$D,IF($G$3="すべての作業","&lt;&gt;",$G$3)),0)
)
/IF($G$5="10aあたり",AK$8*10,1)),"")</f>
        <v/>
      </c>
      <c r="AL192" s="35" t="str">
        <f>IFERROR(IF(AL$7="","",
(
SUMIFS(IF($G$4="作業時間（hh:mm）",中間処理!$G:$G,中間処理!$I:$I),中間処理!$E:$E,AL$7,中間処理!$F:$F,$F192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192,中間処理!$B:$B,"予定",中間処理!$C:$C,"&gt;="&amp;$G$1,中間処理!$C:$C,"&lt;="&amp;$G$2,中間処理!$D:$D,IF($G$3="すべての作業","&lt;&gt;",$G$3)),0)
)
/IF($G$5="10aあたり",AL$8*10,1)),"")</f>
        <v/>
      </c>
    </row>
    <row r="193" spans="7:38">
      <c r="G193" s="13"/>
      <c r="H193" s="22" t="str">
        <f>IF(G193="","",
IF(G$4="作業時間（hh:mm）",SUM(I193:AL193),
IF(
COUNTIFS(単価情報!C:C,F193,単価情報!B:B,"作業者",単価情報!K:K,"&gt;="&amp;G$1,単価情報!J:J,"&lt;="&amp;G$2)
+COUNTIFS(単価情報!C:C,F193,単価情報!B:B,"作業者",単価情報!K:K,"",単価情報!J:J,"&lt;="&amp;G$2)=0,
"単価設定なし",SUM(I193:AL193))))</f>
        <v/>
      </c>
      <c r="I193" s="34" t="str">
        <f>IFERROR(IF(I$7="","",
(
SUMIFS(IF($G$4="作業時間（hh:mm）",中間処理!$G:$G,中間処理!$I:$I),中間処理!$E:$E,I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193,中間処理!$B:$B,"予定",中間処理!$C:$C,"&gt;="&amp;$G$1,中間処理!$C:$C,"&lt;="&amp;$G$2,中間処理!$D:$D,IF($G$3="すべての作業","&lt;&gt;",$G$3)),0)
)
/IF($G$5="10aあたり",I$8*10,1)),"")</f>
        <v/>
      </c>
      <c r="J193" s="35" t="str">
        <f>IFERROR(IF(J$7="","",
(
SUMIFS(IF($G$4="作業時間（hh:mm）",中間処理!$G:$G,中間処理!$I:$I),中間処理!$E:$E,J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193,中間処理!$B:$B,"予定",中間処理!$C:$C,"&gt;="&amp;$G$1,中間処理!$C:$C,"&lt;="&amp;$G$2,中間処理!$D:$D,IF($G$3="すべての作業","&lt;&gt;",$G$3)),0)
)
/IF($G$5="10aあたり",J$8*10,1)),"")</f>
        <v/>
      </c>
      <c r="K193" s="35" t="str">
        <f>IFERROR(IF(K$7="","",
(
SUMIFS(IF($G$4="作業時間（hh:mm）",中間処理!$G:$G,中間処理!$I:$I),中間処理!$E:$E,K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193,中間処理!$B:$B,"予定",中間処理!$C:$C,"&gt;="&amp;$G$1,中間処理!$C:$C,"&lt;="&amp;$G$2,中間処理!$D:$D,IF($G$3="すべての作業","&lt;&gt;",$G$3)),0)
)
/IF($G$5="10aあたり",K$8*10,1)),"")</f>
        <v/>
      </c>
      <c r="L193" s="35" t="str">
        <f>IFERROR(IF(L$7="","",
(
SUMIFS(IF($G$4="作業時間（hh:mm）",中間処理!$G:$G,中間処理!$I:$I),中間処理!$E:$E,L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193,中間処理!$B:$B,"予定",中間処理!$C:$C,"&gt;="&amp;$G$1,中間処理!$C:$C,"&lt;="&amp;$G$2,中間処理!$D:$D,IF($G$3="すべての作業","&lt;&gt;",$G$3)),0)
)
/IF($G$5="10aあたり",L$8*10,1)),"")</f>
        <v/>
      </c>
      <c r="M193" s="35" t="str">
        <f>IFERROR(IF(M$7="","",
(
SUMIFS(IF($G$4="作業時間（hh:mm）",中間処理!$G:$G,中間処理!$I:$I),中間処理!$E:$E,M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193,中間処理!$B:$B,"予定",中間処理!$C:$C,"&gt;="&amp;$G$1,中間処理!$C:$C,"&lt;="&amp;$G$2,中間処理!$D:$D,IF($G$3="すべての作業","&lt;&gt;",$G$3)),0)
)
/IF($G$5="10aあたり",M$8*10,1)),"")</f>
        <v/>
      </c>
      <c r="N193" s="35" t="str">
        <f>IFERROR(IF(N$7="","",
(
SUMIFS(IF($G$4="作業時間（hh:mm）",中間処理!$G:$G,中間処理!$I:$I),中間処理!$E:$E,N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193,中間処理!$B:$B,"予定",中間処理!$C:$C,"&gt;="&amp;$G$1,中間処理!$C:$C,"&lt;="&amp;$G$2,中間処理!$D:$D,IF($G$3="すべての作業","&lt;&gt;",$G$3)),0)
)
/IF($G$5="10aあたり",N$8*10,1)),"")</f>
        <v/>
      </c>
      <c r="O193" s="35" t="str">
        <f>IFERROR(IF(O$7="","",
(
SUMIFS(IF($G$4="作業時間（hh:mm）",中間処理!$G:$G,中間処理!$I:$I),中間処理!$E:$E,O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193,中間処理!$B:$B,"予定",中間処理!$C:$C,"&gt;="&amp;$G$1,中間処理!$C:$C,"&lt;="&amp;$G$2,中間処理!$D:$D,IF($G$3="すべての作業","&lt;&gt;",$G$3)),0)
)
/IF($G$5="10aあたり",O$8*10,1)),"")</f>
        <v/>
      </c>
      <c r="P193" s="35" t="str">
        <f>IFERROR(IF(P$7="","",
(
SUMIFS(IF($G$4="作業時間（hh:mm）",中間処理!$G:$G,中間処理!$I:$I),中間処理!$E:$E,P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193,中間処理!$B:$B,"予定",中間処理!$C:$C,"&gt;="&amp;$G$1,中間処理!$C:$C,"&lt;="&amp;$G$2,中間処理!$D:$D,IF($G$3="すべての作業","&lt;&gt;",$G$3)),0)
)
/IF($G$5="10aあたり",P$8*10,1)),"")</f>
        <v/>
      </c>
      <c r="Q193" s="35" t="str">
        <f>IFERROR(IF(Q$7="","",
(
SUMIFS(IF($G$4="作業時間（hh:mm）",中間処理!$G:$G,中間処理!$I:$I),中間処理!$E:$E,Q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193,中間処理!$B:$B,"予定",中間処理!$C:$C,"&gt;="&amp;$G$1,中間処理!$C:$C,"&lt;="&amp;$G$2,中間処理!$D:$D,IF($G$3="すべての作業","&lt;&gt;",$G$3)),0)
)
/IF($G$5="10aあたり",Q$8*10,1)),"")</f>
        <v/>
      </c>
      <c r="R193" s="35" t="str">
        <f>IFERROR(IF(R$7="","",
(
SUMIFS(IF($G$4="作業時間（hh:mm）",中間処理!$G:$G,中間処理!$I:$I),中間処理!$E:$E,R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193,中間処理!$B:$B,"予定",中間処理!$C:$C,"&gt;="&amp;$G$1,中間処理!$C:$C,"&lt;="&amp;$G$2,中間処理!$D:$D,IF($G$3="すべての作業","&lt;&gt;",$G$3)),0)
)
/IF($G$5="10aあたり",R$8*10,1)),"")</f>
        <v/>
      </c>
      <c r="S193" s="35" t="str">
        <f>IFERROR(IF(S$7="","",
(
SUMIFS(IF($G$4="作業時間（hh:mm）",中間処理!$G:$G,中間処理!$I:$I),中間処理!$E:$E,S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193,中間処理!$B:$B,"予定",中間処理!$C:$C,"&gt;="&amp;$G$1,中間処理!$C:$C,"&lt;="&amp;$G$2,中間処理!$D:$D,IF($G$3="すべての作業","&lt;&gt;",$G$3)),0)
)
/IF($G$5="10aあたり",S$8*10,1)),"")</f>
        <v/>
      </c>
      <c r="T193" s="35" t="str">
        <f>IFERROR(IF(T$7="","",
(
SUMIFS(IF($G$4="作業時間（hh:mm）",中間処理!$G:$G,中間処理!$I:$I),中間処理!$E:$E,T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193,中間処理!$B:$B,"予定",中間処理!$C:$C,"&gt;="&amp;$G$1,中間処理!$C:$C,"&lt;="&amp;$G$2,中間処理!$D:$D,IF($G$3="すべての作業","&lt;&gt;",$G$3)),0)
)
/IF($G$5="10aあたり",T$8*10,1)),"")</f>
        <v/>
      </c>
      <c r="U193" s="35" t="str">
        <f>IFERROR(IF(U$7="","",
(
SUMIFS(IF($G$4="作業時間（hh:mm）",中間処理!$G:$G,中間処理!$I:$I),中間処理!$E:$E,U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193,中間処理!$B:$B,"予定",中間処理!$C:$C,"&gt;="&amp;$G$1,中間処理!$C:$C,"&lt;="&amp;$G$2,中間処理!$D:$D,IF($G$3="すべての作業","&lt;&gt;",$G$3)),0)
)
/IF($G$5="10aあたり",U$8*10,1)),"")</f>
        <v/>
      </c>
      <c r="V193" s="35" t="str">
        <f>IFERROR(IF(V$7="","",
(
SUMIFS(IF($G$4="作業時間（hh:mm）",中間処理!$G:$G,中間処理!$I:$I),中間処理!$E:$E,V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193,中間処理!$B:$B,"予定",中間処理!$C:$C,"&gt;="&amp;$G$1,中間処理!$C:$C,"&lt;="&amp;$G$2,中間処理!$D:$D,IF($G$3="すべての作業","&lt;&gt;",$G$3)),0)
)
/IF($G$5="10aあたり",V$8*10,1)),"")</f>
        <v/>
      </c>
      <c r="W193" s="35" t="str">
        <f>IFERROR(IF(W$7="","",
(
SUMIFS(IF($G$4="作業時間（hh:mm）",中間処理!$G:$G,中間処理!$I:$I),中間処理!$E:$E,W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193,中間処理!$B:$B,"予定",中間処理!$C:$C,"&gt;="&amp;$G$1,中間処理!$C:$C,"&lt;="&amp;$G$2,中間処理!$D:$D,IF($G$3="すべての作業","&lt;&gt;",$G$3)),0)
)
/IF($G$5="10aあたり",W$8*10,1)),"")</f>
        <v/>
      </c>
      <c r="X193" s="35" t="str">
        <f>IFERROR(IF(X$7="","",
(
SUMIFS(IF($G$4="作業時間（hh:mm）",中間処理!$G:$G,中間処理!$I:$I),中間処理!$E:$E,X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193,中間処理!$B:$B,"予定",中間処理!$C:$C,"&gt;="&amp;$G$1,中間処理!$C:$C,"&lt;="&amp;$G$2,中間処理!$D:$D,IF($G$3="すべての作業","&lt;&gt;",$G$3)),0)
)
/IF($G$5="10aあたり",X$8*10,1)),"")</f>
        <v/>
      </c>
      <c r="Y193" s="35" t="str">
        <f>IFERROR(IF(Y$7="","",
(
SUMIFS(IF($G$4="作業時間（hh:mm）",中間処理!$G:$G,中間処理!$I:$I),中間処理!$E:$E,Y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193,中間処理!$B:$B,"予定",中間処理!$C:$C,"&gt;="&amp;$G$1,中間処理!$C:$C,"&lt;="&amp;$G$2,中間処理!$D:$D,IF($G$3="すべての作業","&lt;&gt;",$G$3)),0)
)
/IF($G$5="10aあたり",Y$8*10,1)),"")</f>
        <v/>
      </c>
      <c r="Z193" s="35" t="str">
        <f>IFERROR(IF(Z$7="","",
(
SUMIFS(IF($G$4="作業時間（hh:mm）",中間処理!$G:$G,中間処理!$I:$I),中間処理!$E:$E,Z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193,中間処理!$B:$B,"予定",中間処理!$C:$C,"&gt;="&amp;$G$1,中間処理!$C:$C,"&lt;="&amp;$G$2,中間処理!$D:$D,IF($G$3="すべての作業","&lt;&gt;",$G$3)),0)
)
/IF($G$5="10aあたり",Z$8*10,1)),"")</f>
        <v/>
      </c>
      <c r="AA193" s="35" t="str">
        <f>IFERROR(IF(AA$7="","",
(
SUMIFS(IF($G$4="作業時間（hh:mm）",中間処理!$G:$G,中間処理!$I:$I),中間処理!$E:$E,AA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193,中間処理!$B:$B,"予定",中間処理!$C:$C,"&gt;="&amp;$G$1,中間処理!$C:$C,"&lt;="&amp;$G$2,中間処理!$D:$D,IF($G$3="すべての作業","&lt;&gt;",$G$3)),0)
)
/IF($G$5="10aあたり",AA$8*10,1)),"")</f>
        <v/>
      </c>
      <c r="AB193" s="35" t="str">
        <f>IFERROR(IF(AB$7="","",
(
SUMIFS(IF($G$4="作業時間（hh:mm）",中間処理!$G:$G,中間処理!$I:$I),中間処理!$E:$E,AB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193,中間処理!$B:$B,"予定",中間処理!$C:$C,"&gt;="&amp;$G$1,中間処理!$C:$C,"&lt;="&amp;$G$2,中間処理!$D:$D,IF($G$3="すべての作業","&lt;&gt;",$G$3)),0)
)
/IF($G$5="10aあたり",AB$8*10,1)),"")</f>
        <v/>
      </c>
      <c r="AC193" s="35" t="str">
        <f>IFERROR(IF(AC$7="","",
(
SUMIFS(IF($G$4="作業時間（hh:mm）",中間処理!$G:$G,中間処理!$I:$I),中間処理!$E:$E,AC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193,中間処理!$B:$B,"予定",中間処理!$C:$C,"&gt;="&amp;$G$1,中間処理!$C:$C,"&lt;="&amp;$G$2,中間処理!$D:$D,IF($G$3="すべての作業","&lt;&gt;",$G$3)),0)
)
/IF($G$5="10aあたり",AC$8*10,1)),"")</f>
        <v/>
      </c>
      <c r="AD193" s="35" t="str">
        <f>IFERROR(IF(AD$7="","",
(
SUMIFS(IF($G$4="作業時間（hh:mm）",中間処理!$G:$G,中間処理!$I:$I),中間処理!$E:$E,AD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193,中間処理!$B:$B,"予定",中間処理!$C:$C,"&gt;="&amp;$G$1,中間処理!$C:$C,"&lt;="&amp;$G$2,中間処理!$D:$D,IF($G$3="すべての作業","&lt;&gt;",$G$3)),0)
)
/IF($G$5="10aあたり",AD$8*10,1)),"")</f>
        <v/>
      </c>
      <c r="AE193" s="35" t="str">
        <f>IFERROR(IF(AE$7="","",
(
SUMIFS(IF($G$4="作業時間（hh:mm）",中間処理!$G:$G,中間処理!$I:$I),中間処理!$E:$E,AE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193,中間処理!$B:$B,"予定",中間処理!$C:$C,"&gt;="&amp;$G$1,中間処理!$C:$C,"&lt;="&amp;$G$2,中間処理!$D:$D,IF($G$3="すべての作業","&lt;&gt;",$G$3)),0)
)
/IF($G$5="10aあたり",AE$8*10,1)),"")</f>
        <v/>
      </c>
      <c r="AF193" s="35" t="str">
        <f>IFERROR(IF(AF$7="","",
(
SUMIFS(IF($G$4="作業時間（hh:mm）",中間処理!$G:$G,中間処理!$I:$I),中間処理!$E:$E,AF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193,中間処理!$B:$B,"予定",中間処理!$C:$C,"&gt;="&amp;$G$1,中間処理!$C:$C,"&lt;="&amp;$G$2,中間処理!$D:$D,IF($G$3="すべての作業","&lt;&gt;",$G$3)),0)
)
/IF($G$5="10aあたり",AF$8*10,1)),"")</f>
        <v/>
      </c>
      <c r="AG193" s="35" t="str">
        <f>IFERROR(IF(AG$7="","",
(
SUMIFS(IF($G$4="作業時間（hh:mm）",中間処理!$G:$G,中間処理!$I:$I),中間処理!$E:$E,AG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193,中間処理!$B:$B,"予定",中間処理!$C:$C,"&gt;="&amp;$G$1,中間処理!$C:$C,"&lt;="&amp;$G$2,中間処理!$D:$D,IF($G$3="すべての作業","&lt;&gt;",$G$3)),0)
)
/IF($G$5="10aあたり",AG$8*10,1)),"")</f>
        <v/>
      </c>
      <c r="AH193" s="35" t="str">
        <f>IFERROR(IF(AH$7="","",
(
SUMIFS(IF($G$4="作業時間（hh:mm）",中間処理!$G:$G,中間処理!$I:$I),中間処理!$E:$E,AH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193,中間処理!$B:$B,"予定",中間処理!$C:$C,"&gt;="&amp;$G$1,中間処理!$C:$C,"&lt;="&amp;$G$2,中間処理!$D:$D,IF($G$3="すべての作業","&lt;&gt;",$G$3)),0)
)
/IF($G$5="10aあたり",AH$8*10,1)),"")</f>
        <v/>
      </c>
      <c r="AI193" s="35" t="str">
        <f>IFERROR(IF(AI$7="","",
(
SUMIFS(IF($G$4="作業時間（hh:mm）",中間処理!$G:$G,中間処理!$I:$I),中間処理!$E:$E,AI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193,中間処理!$B:$B,"予定",中間処理!$C:$C,"&gt;="&amp;$G$1,中間処理!$C:$C,"&lt;="&amp;$G$2,中間処理!$D:$D,IF($G$3="すべての作業","&lt;&gt;",$G$3)),0)
)
/IF($G$5="10aあたり",AI$8*10,1)),"")</f>
        <v/>
      </c>
      <c r="AJ193" s="35" t="str">
        <f>IFERROR(IF(AJ$7="","",
(
SUMIFS(IF($G$4="作業時間（hh:mm）",中間処理!$G:$G,中間処理!$I:$I),中間処理!$E:$E,AJ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193,中間処理!$B:$B,"予定",中間処理!$C:$C,"&gt;="&amp;$G$1,中間処理!$C:$C,"&lt;="&amp;$G$2,中間処理!$D:$D,IF($G$3="すべての作業","&lt;&gt;",$G$3)),0)
)
/IF($G$5="10aあたり",AJ$8*10,1)),"")</f>
        <v/>
      </c>
      <c r="AK193" s="35" t="str">
        <f>IFERROR(IF(AK$7="","",
(
SUMIFS(IF($G$4="作業時間（hh:mm）",中間処理!$G:$G,中間処理!$I:$I),中間処理!$E:$E,AK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193,中間処理!$B:$B,"予定",中間処理!$C:$C,"&gt;="&amp;$G$1,中間処理!$C:$C,"&lt;="&amp;$G$2,中間処理!$D:$D,IF($G$3="すべての作業","&lt;&gt;",$G$3)),0)
)
/IF($G$5="10aあたり",AK$8*10,1)),"")</f>
        <v/>
      </c>
      <c r="AL193" s="35" t="str">
        <f>IFERROR(IF(AL$7="","",
(
SUMIFS(IF($G$4="作業時間（hh:mm）",中間処理!$G:$G,中間処理!$I:$I),中間処理!$E:$E,AL$7,中間処理!$F:$F,$F193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193,中間処理!$B:$B,"予定",中間処理!$C:$C,"&gt;="&amp;$G$1,中間処理!$C:$C,"&lt;="&amp;$G$2,中間処理!$D:$D,IF($G$3="すべての作業","&lt;&gt;",$G$3)),0)
)
/IF($G$5="10aあたり",AL$8*10,1)),"")</f>
        <v/>
      </c>
    </row>
    <row r="194" spans="7:38">
      <c r="G194" s="13"/>
      <c r="H194" s="22" t="str">
        <f>IF(G194="","",
IF(G$4="作業時間（hh:mm）",SUM(I194:AL194),
IF(
COUNTIFS(単価情報!C:C,F194,単価情報!B:B,"作業者",単価情報!K:K,"&gt;="&amp;G$1,単価情報!J:J,"&lt;="&amp;G$2)
+COUNTIFS(単価情報!C:C,F194,単価情報!B:B,"作業者",単価情報!K:K,"",単価情報!J:J,"&lt;="&amp;G$2)=0,
"単価設定なし",SUM(I194:AL194))))</f>
        <v/>
      </c>
      <c r="I194" s="34" t="str">
        <f>IFERROR(IF(I$7="","",
(
SUMIFS(IF($G$4="作業時間（hh:mm）",中間処理!$G:$G,中間処理!$I:$I),中間処理!$E:$E,I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194,中間処理!$B:$B,"予定",中間処理!$C:$C,"&gt;="&amp;$G$1,中間処理!$C:$C,"&lt;="&amp;$G$2,中間処理!$D:$D,IF($G$3="すべての作業","&lt;&gt;",$G$3)),0)
)
/IF($G$5="10aあたり",I$8*10,1)),"")</f>
        <v/>
      </c>
      <c r="J194" s="35" t="str">
        <f>IFERROR(IF(J$7="","",
(
SUMIFS(IF($G$4="作業時間（hh:mm）",中間処理!$G:$G,中間処理!$I:$I),中間処理!$E:$E,J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194,中間処理!$B:$B,"予定",中間処理!$C:$C,"&gt;="&amp;$G$1,中間処理!$C:$C,"&lt;="&amp;$G$2,中間処理!$D:$D,IF($G$3="すべての作業","&lt;&gt;",$G$3)),0)
)
/IF($G$5="10aあたり",J$8*10,1)),"")</f>
        <v/>
      </c>
      <c r="K194" s="35" t="str">
        <f>IFERROR(IF(K$7="","",
(
SUMIFS(IF($G$4="作業時間（hh:mm）",中間処理!$G:$G,中間処理!$I:$I),中間処理!$E:$E,K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194,中間処理!$B:$B,"予定",中間処理!$C:$C,"&gt;="&amp;$G$1,中間処理!$C:$C,"&lt;="&amp;$G$2,中間処理!$D:$D,IF($G$3="すべての作業","&lt;&gt;",$G$3)),0)
)
/IF($G$5="10aあたり",K$8*10,1)),"")</f>
        <v/>
      </c>
      <c r="L194" s="35" t="str">
        <f>IFERROR(IF(L$7="","",
(
SUMIFS(IF($G$4="作業時間（hh:mm）",中間処理!$G:$G,中間処理!$I:$I),中間処理!$E:$E,L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194,中間処理!$B:$B,"予定",中間処理!$C:$C,"&gt;="&amp;$G$1,中間処理!$C:$C,"&lt;="&amp;$G$2,中間処理!$D:$D,IF($G$3="すべての作業","&lt;&gt;",$G$3)),0)
)
/IF($G$5="10aあたり",L$8*10,1)),"")</f>
        <v/>
      </c>
      <c r="M194" s="35" t="str">
        <f>IFERROR(IF(M$7="","",
(
SUMIFS(IF($G$4="作業時間（hh:mm）",中間処理!$G:$G,中間処理!$I:$I),中間処理!$E:$E,M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194,中間処理!$B:$B,"予定",中間処理!$C:$C,"&gt;="&amp;$G$1,中間処理!$C:$C,"&lt;="&amp;$G$2,中間処理!$D:$D,IF($G$3="すべての作業","&lt;&gt;",$G$3)),0)
)
/IF($G$5="10aあたり",M$8*10,1)),"")</f>
        <v/>
      </c>
      <c r="N194" s="35" t="str">
        <f>IFERROR(IF(N$7="","",
(
SUMIFS(IF($G$4="作業時間（hh:mm）",中間処理!$G:$G,中間処理!$I:$I),中間処理!$E:$E,N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194,中間処理!$B:$B,"予定",中間処理!$C:$C,"&gt;="&amp;$G$1,中間処理!$C:$C,"&lt;="&amp;$G$2,中間処理!$D:$D,IF($G$3="すべての作業","&lt;&gt;",$G$3)),0)
)
/IF($G$5="10aあたり",N$8*10,1)),"")</f>
        <v/>
      </c>
      <c r="O194" s="35" t="str">
        <f>IFERROR(IF(O$7="","",
(
SUMIFS(IF($G$4="作業時間（hh:mm）",中間処理!$G:$G,中間処理!$I:$I),中間処理!$E:$E,O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194,中間処理!$B:$B,"予定",中間処理!$C:$C,"&gt;="&amp;$G$1,中間処理!$C:$C,"&lt;="&amp;$G$2,中間処理!$D:$D,IF($G$3="すべての作業","&lt;&gt;",$G$3)),0)
)
/IF($G$5="10aあたり",O$8*10,1)),"")</f>
        <v/>
      </c>
      <c r="P194" s="35" t="str">
        <f>IFERROR(IF(P$7="","",
(
SUMIFS(IF($G$4="作業時間（hh:mm）",中間処理!$G:$G,中間処理!$I:$I),中間処理!$E:$E,P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194,中間処理!$B:$B,"予定",中間処理!$C:$C,"&gt;="&amp;$G$1,中間処理!$C:$C,"&lt;="&amp;$G$2,中間処理!$D:$D,IF($G$3="すべての作業","&lt;&gt;",$G$3)),0)
)
/IF($G$5="10aあたり",P$8*10,1)),"")</f>
        <v/>
      </c>
      <c r="Q194" s="35" t="str">
        <f>IFERROR(IF(Q$7="","",
(
SUMIFS(IF($G$4="作業時間（hh:mm）",中間処理!$G:$G,中間処理!$I:$I),中間処理!$E:$E,Q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194,中間処理!$B:$B,"予定",中間処理!$C:$C,"&gt;="&amp;$G$1,中間処理!$C:$C,"&lt;="&amp;$G$2,中間処理!$D:$D,IF($G$3="すべての作業","&lt;&gt;",$G$3)),0)
)
/IF($G$5="10aあたり",Q$8*10,1)),"")</f>
        <v/>
      </c>
      <c r="R194" s="35" t="str">
        <f>IFERROR(IF(R$7="","",
(
SUMIFS(IF($G$4="作業時間（hh:mm）",中間処理!$G:$G,中間処理!$I:$I),中間処理!$E:$E,R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194,中間処理!$B:$B,"予定",中間処理!$C:$C,"&gt;="&amp;$G$1,中間処理!$C:$C,"&lt;="&amp;$G$2,中間処理!$D:$D,IF($G$3="すべての作業","&lt;&gt;",$G$3)),0)
)
/IF($G$5="10aあたり",R$8*10,1)),"")</f>
        <v/>
      </c>
      <c r="S194" s="35" t="str">
        <f>IFERROR(IF(S$7="","",
(
SUMIFS(IF($G$4="作業時間（hh:mm）",中間処理!$G:$G,中間処理!$I:$I),中間処理!$E:$E,S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194,中間処理!$B:$B,"予定",中間処理!$C:$C,"&gt;="&amp;$G$1,中間処理!$C:$C,"&lt;="&amp;$G$2,中間処理!$D:$D,IF($G$3="すべての作業","&lt;&gt;",$G$3)),0)
)
/IF($G$5="10aあたり",S$8*10,1)),"")</f>
        <v/>
      </c>
      <c r="T194" s="35" t="str">
        <f>IFERROR(IF(T$7="","",
(
SUMIFS(IF($G$4="作業時間（hh:mm）",中間処理!$G:$G,中間処理!$I:$I),中間処理!$E:$E,T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194,中間処理!$B:$B,"予定",中間処理!$C:$C,"&gt;="&amp;$G$1,中間処理!$C:$C,"&lt;="&amp;$G$2,中間処理!$D:$D,IF($G$3="すべての作業","&lt;&gt;",$G$3)),0)
)
/IF($G$5="10aあたり",T$8*10,1)),"")</f>
        <v/>
      </c>
      <c r="U194" s="35" t="str">
        <f>IFERROR(IF(U$7="","",
(
SUMIFS(IF($G$4="作業時間（hh:mm）",中間処理!$G:$G,中間処理!$I:$I),中間処理!$E:$E,U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194,中間処理!$B:$B,"予定",中間処理!$C:$C,"&gt;="&amp;$G$1,中間処理!$C:$C,"&lt;="&amp;$G$2,中間処理!$D:$D,IF($G$3="すべての作業","&lt;&gt;",$G$3)),0)
)
/IF($G$5="10aあたり",U$8*10,1)),"")</f>
        <v/>
      </c>
      <c r="V194" s="35" t="str">
        <f>IFERROR(IF(V$7="","",
(
SUMIFS(IF($G$4="作業時間（hh:mm）",中間処理!$G:$G,中間処理!$I:$I),中間処理!$E:$E,V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194,中間処理!$B:$B,"予定",中間処理!$C:$C,"&gt;="&amp;$G$1,中間処理!$C:$C,"&lt;="&amp;$G$2,中間処理!$D:$D,IF($G$3="すべての作業","&lt;&gt;",$G$3)),0)
)
/IF($G$5="10aあたり",V$8*10,1)),"")</f>
        <v/>
      </c>
      <c r="W194" s="35" t="str">
        <f>IFERROR(IF(W$7="","",
(
SUMIFS(IF($G$4="作業時間（hh:mm）",中間処理!$G:$G,中間処理!$I:$I),中間処理!$E:$E,W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194,中間処理!$B:$B,"予定",中間処理!$C:$C,"&gt;="&amp;$G$1,中間処理!$C:$C,"&lt;="&amp;$G$2,中間処理!$D:$D,IF($G$3="すべての作業","&lt;&gt;",$G$3)),0)
)
/IF($G$5="10aあたり",W$8*10,1)),"")</f>
        <v/>
      </c>
      <c r="X194" s="35" t="str">
        <f>IFERROR(IF(X$7="","",
(
SUMIFS(IF($G$4="作業時間（hh:mm）",中間処理!$G:$G,中間処理!$I:$I),中間処理!$E:$E,X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194,中間処理!$B:$B,"予定",中間処理!$C:$C,"&gt;="&amp;$G$1,中間処理!$C:$C,"&lt;="&amp;$G$2,中間処理!$D:$D,IF($G$3="すべての作業","&lt;&gt;",$G$3)),0)
)
/IF($G$5="10aあたり",X$8*10,1)),"")</f>
        <v/>
      </c>
      <c r="Y194" s="35" t="str">
        <f>IFERROR(IF(Y$7="","",
(
SUMIFS(IF($G$4="作業時間（hh:mm）",中間処理!$G:$G,中間処理!$I:$I),中間処理!$E:$E,Y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194,中間処理!$B:$B,"予定",中間処理!$C:$C,"&gt;="&amp;$G$1,中間処理!$C:$C,"&lt;="&amp;$G$2,中間処理!$D:$D,IF($G$3="すべての作業","&lt;&gt;",$G$3)),0)
)
/IF($G$5="10aあたり",Y$8*10,1)),"")</f>
        <v/>
      </c>
      <c r="Z194" s="35" t="str">
        <f>IFERROR(IF(Z$7="","",
(
SUMIFS(IF($G$4="作業時間（hh:mm）",中間処理!$G:$G,中間処理!$I:$I),中間処理!$E:$E,Z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194,中間処理!$B:$B,"予定",中間処理!$C:$C,"&gt;="&amp;$G$1,中間処理!$C:$C,"&lt;="&amp;$G$2,中間処理!$D:$D,IF($G$3="すべての作業","&lt;&gt;",$G$3)),0)
)
/IF($G$5="10aあたり",Z$8*10,1)),"")</f>
        <v/>
      </c>
      <c r="AA194" s="35" t="str">
        <f>IFERROR(IF(AA$7="","",
(
SUMIFS(IF($G$4="作業時間（hh:mm）",中間処理!$G:$G,中間処理!$I:$I),中間処理!$E:$E,AA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194,中間処理!$B:$B,"予定",中間処理!$C:$C,"&gt;="&amp;$G$1,中間処理!$C:$C,"&lt;="&amp;$G$2,中間処理!$D:$D,IF($G$3="すべての作業","&lt;&gt;",$G$3)),0)
)
/IF($G$5="10aあたり",AA$8*10,1)),"")</f>
        <v/>
      </c>
      <c r="AB194" s="35" t="str">
        <f>IFERROR(IF(AB$7="","",
(
SUMIFS(IF($G$4="作業時間（hh:mm）",中間処理!$G:$G,中間処理!$I:$I),中間処理!$E:$E,AB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194,中間処理!$B:$B,"予定",中間処理!$C:$C,"&gt;="&amp;$G$1,中間処理!$C:$C,"&lt;="&amp;$G$2,中間処理!$D:$D,IF($G$3="すべての作業","&lt;&gt;",$G$3)),0)
)
/IF($G$5="10aあたり",AB$8*10,1)),"")</f>
        <v/>
      </c>
      <c r="AC194" s="35" t="str">
        <f>IFERROR(IF(AC$7="","",
(
SUMIFS(IF($G$4="作業時間（hh:mm）",中間処理!$G:$G,中間処理!$I:$I),中間処理!$E:$E,AC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194,中間処理!$B:$B,"予定",中間処理!$C:$C,"&gt;="&amp;$G$1,中間処理!$C:$C,"&lt;="&amp;$G$2,中間処理!$D:$D,IF($G$3="すべての作業","&lt;&gt;",$G$3)),0)
)
/IF($G$5="10aあたり",AC$8*10,1)),"")</f>
        <v/>
      </c>
      <c r="AD194" s="35" t="str">
        <f>IFERROR(IF(AD$7="","",
(
SUMIFS(IF($G$4="作業時間（hh:mm）",中間処理!$G:$G,中間処理!$I:$I),中間処理!$E:$E,AD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194,中間処理!$B:$B,"予定",中間処理!$C:$C,"&gt;="&amp;$G$1,中間処理!$C:$C,"&lt;="&amp;$G$2,中間処理!$D:$D,IF($G$3="すべての作業","&lt;&gt;",$G$3)),0)
)
/IF($G$5="10aあたり",AD$8*10,1)),"")</f>
        <v/>
      </c>
      <c r="AE194" s="35" t="str">
        <f>IFERROR(IF(AE$7="","",
(
SUMIFS(IF($G$4="作業時間（hh:mm）",中間処理!$G:$G,中間処理!$I:$I),中間処理!$E:$E,AE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194,中間処理!$B:$B,"予定",中間処理!$C:$C,"&gt;="&amp;$G$1,中間処理!$C:$C,"&lt;="&amp;$G$2,中間処理!$D:$D,IF($G$3="すべての作業","&lt;&gt;",$G$3)),0)
)
/IF($G$5="10aあたり",AE$8*10,1)),"")</f>
        <v/>
      </c>
      <c r="AF194" s="35" t="str">
        <f>IFERROR(IF(AF$7="","",
(
SUMIFS(IF($G$4="作業時間（hh:mm）",中間処理!$G:$G,中間処理!$I:$I),中間処理!$E:$E,AF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194,中間処理!$B:$B,"予定",中間処理!$C:$C,"&gt;="&amp;$G$1,中間処理!$C:$C,"&lt;="&amp;$G$2,中間処理!$D:$D,IF($G$3="すべての作業","&lt;&gt;",$G$3)),0)
)
/IF($G$5="10aあたり",AF$8*10,1)),"")</f>
        <v/>
      </c>
      <c r="AG194" s="35" t="str">
        <f>IFERROR(IF(AG$7="","",
(
SUMIFS(IF($G$4="作業時間（hh:mm）",中間処理!$G:$G,中間処理!$I:$I),中間処理!$E:$E,AG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194,中間処理!$B:$B,"予定",中間処理!$C:$C,"&gt;="&amp;$G$1,中間処理!$C:$C,"&lt;="&amp;$G$2,中間処理!$D:$D,IF($G$3="すべての作業","&lt;&gt;",$G$3)),0)
)
/IF($G$5="10aあたり",AG$8*10,1)),"")</f>
        <v/>
      </c>
      <c r="AH194" s="35" t="str">
        <f>IFERROR(IF(AH$7="","",
(
SUMIFS(IF($G$4="作業時間（hh:mm）",中間処理!$G:$G,中間処理!$I:$I),中間処理!$E:$E,AH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194,中間処理!$B:$B,"予定",中間処理!$C:$C,"&gt;="&amp;$G$1,中間処理!$C:$C,"&lt;="&amp;$G$2,中間処理!$D:$D,IF($G$3="すべての作業","&lt;&gt;",$G$3)),0)
)
/IF($G$5="10aあたり",AH$8*10,1)),"")</f>
        <v/>
      </c>
      <c r="AI194" s="35" t="str">
        <f>IFERROR(IF(AI$7="","",
(
SUMIFS(IF($G$4="作業時間（hh:mm）",中間処理!$G:$G,中間処理!$I:$I),中間処理!$E:$E,AI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194,中間処理!$B:$B,"予定",中間処理!$C:$C,"&gt;="&amp;$G$1,中間処理!$C:$C,"&lt;="&amp;$G$2,中間処理!$D:$D,IF($G$3="すべての作業","&lt;&gt;",$G$3)),0)
)
/IF($G$5="10aあたり",AI$8*10,1)),"")</f>
        <v/>
      </c>
      <c r="AJ194" s="35" t="str">
        <f>IFERROR(IF(AJ$7="","",
(
SUMIFS(IF($G$4="作業時間（hh:mm）",中間処理!$G:$G,中間処理!$I:$I),中間処理!$E:$E,AJ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194,中間処理!$B:$B,"予定",中間処理!$C:$C,"&gt;="&amp;$G$1,中間処理!$C:$C,"&lt;="&amp;$G$2,中間処理!$D:$D,IF($G$3="すべての作業","&lt;&gt;",$G$3)),0)
)
/IF($G$5="10aあたり",AJ$8*10,1)),"")</f>
        <v/>
      </c>
      <c r="AK194" s="35" t="str">
        <f>IFERROR(IF(AK$7="","",
(
SUMIFS(IF($G$4="作業時間（hh:mm）",中間処理!$G:$G,中間処理!$I:$I),中間処理!$E:$E,AK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194,中間処理!$B:$B,"予定",中間処理!$C:$C,"&gt;="&amp;$G$1,中間処理!$C:$C,"&lt;="&amp;$G$2,中間処理!$D:$D,IF($G$3="すべての作業","&lt;&gt;",$G$3)),0)
)
/IF($G$5="10aあたり",AK$8*10,1)),"")</f>
        <v/>
      </c>
      <c r="AL194" s="35" t="str">
        <f>IFERROR(IF(AL$7="","",
(
SUMIFS(IF($G$4="作業時間（hh:mm）",中間処理!$G:$G,中間処理!$I:$I),中間処理!$E:$E,AL$7,中間処理!$F:$F,$F194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194,中間処理!$B:$B,"予定",中間処理!$C:$C,"&gt;="&amp;$G$1,中間処理!$C:$C,"&lt;="&amp;$G$2,中間処理!$D:$D,IF($G$3="すべての作業","&lt;&gt;",$G$3)),0)
)
/IF($G$5="10aあたり",AL$8*10,1)),"")</f>
        <v/>
      </c>
    </row>
    <row r="195" spans="7:38">
      <c r="G195" s="13"/>
      <c r="H195" s="22" t="str">
        <f>IF(G195="","",
IF(G$4="作業時間（hh:mm）",SUM(I195:AL195),
IF(
COUNTIFS(単価情報!C:C,F195,単価情報!B:B,"作業者",単価情報!K:K,"&gt;="&amp;G$1,単価情報!J:J,"&lt;="&amp;G$2)
+COUNTIFS(単価情報!C:C,F195,単価情報!B:B,"作業者",単価情報!K:K,"",単価情報!J:J,"&lt;="&amp;G$2)=0,
"単価設定なし",SUM(I195:AL195))))</f>
        <v/>
      </c>
      <c r="I195" s="34" t="str">
        <f>IFERROR(IF(I$7="","",
(
SUMIFS(IF($G$4="作業時間（hh:mm）",中間処理!$G:$G,中間処理!$I:$I),中間処理!$E:$E,I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195,中間処理!$B:$B,"予定",中間処理!$C:$C,"&gt;="&amp;$G$1,中間処理!$C:$C,"&lt;="&amp;$G$2,中間処理!$D:$D,IF($G$3="すべての作業","&lt;&gt;",$G$3)),0)
)
/IF($G$5="10aあたり",I$8*10,1)),"")</f>
        <v/>
      </c>
      <c r="J195" s="35" t="str">
        <f>IFERROR(IF(J$7="","",
(
SUMIFS(IF($G$4="作業時間（hh:mm）",中間処理!$G:$G,中間処理!$I:$I),中間処理!$E:$E,J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195,中間処理!$B:$B,"予定",中間処理!$C:$C,"&gt;="&amp;$G$1,中間処理!$C:$C,"&lt;="&amp;$G$2,中間処理!$D:$D,IF($G$3="すべての作業","&lt;&gt;",$G$3)),0)
)
/IF($G$5="10aあたり",J$8*10,1)),"")</f>
        <v/>
      </c>
      <c r="K195" s="35" t="str">
        <f>IFERROR(IF(K$7="","",
(
SUMIFS(IF($G$4="作業時間（hh:mm）",中間処理!$G:$G,中間処理!$I:$I),中間処理!$E:$E,K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195,中間処理!$B:$B,"予定",中間処理!$C:$C,"&gt;="&amp;$G$1,中間処理!$C:$C,"&lt;="&amp;$G$2,中間処理!$D:$D,IF($G$3="すべての作業","&lt;&gt;",$G$3)),0)
)
/IF($G$5="10aあたり",K$8*10,1)),"")</f>
        <v/>
      </c>
      <c r="L195" s="35" t="str">
        <f>IFERROR(IF(L$7="","",
(
SUMIFS(IF($G$4="作業時間（hh:mm）",中間処理!$G:$G,中間処理!$I:$I),中間処理!$E:$E,L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195,中間処理!$B:$B,"予定",中間処理!$C:$C,"&gt;="&amp;$G$1,中間処理!$C:$C,"&lt;="&amp;$G$2,中間処理!$D:$D,IF($G$3="すべての作業","&lt;&gt;",$G$3)),0)
)
/IF($G$5="10aあたり",L$8*10,1)),"")</f>
        <v/>
      </c>
      <c r="M195" s="35" t="str">
        <f>IFERROR(IF(M$7="","",
(
SUMIFS(IF($G$4="作業時間（hh:mm）",中間処理!$G:$G,中間処理!$I:$I),中間処理!$E:$E,M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195,中間処理!$B:$B,"予定",中間処理!$C:$C,"&gt;="&amp;$G$1,中間処理!$C:$C,"&lt;="&amp;$G$2,中間処理!$D:$D,IF($G$3="すべての作業","&lt;&gt;",$G$3)),0)
)
/IF($G$5="10aあたり",M$8*10,1)),"")</f>
        <v/>
      </c>
      <c r="N195" s="35" t="str">
        <f>IFERROR(IF(N$7="","",
(
SUMIFS(IF($G$4="作業時間（hh:mm）",中間処理!$G:$G,中間処理!$I:$I),中間処理!$E:$E,N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195,中間処理!$B:$B,"予定",中間処理!$C:$C,"&gt;="&amp;$G$1,中間処理!$C:$C,"&lt;="&amp;$G$2,中間処理!$D:$D,IF($G$3="すべての作業","&lt;&gt;",$G$3)),0)
)
/IF($G$5="10aあたり",N$8*10,1)),"")</f>
        <v/>
      </c>
      <c r="O195" s="35" t="str">
        <f>IFERROR(IF(O$7="","",
(
SUMIFS(IF($G$4="作業時間（hh:mm）",中間処理!$G:$G,中間処理!$I:$I),中間処理!$E:$E,O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195,中間処理!$B:$B,"予定",中間処理!$C:$C,"&gt;="&amp;$G$1,中間処理!$C:$C,"&lt;="&amp;$G$2,中間処理!$D:$D,IF($G$3="すべての作業","&lt;&gt;",$G$3)),0)
)
/IF($G$5="10aあたり",O$8*10,1)),"")</f>
        <v/>
      </c>
      <c r="P195" s="35" t="str">
        <f>IFERROR(IF(P$7="","",
(
SUMIFS(IF($G$4="作業時間（hh:mm）",中間処理!$G:$G,中間処理!$I:$I),中間処理!$E:$E,P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195,中間処理!$B:$B,"予定",中間処理!$C:$C,"&gt;="&amp;$G$1,中間処理!$C:$C,"&lt;="&amp;$G$2,中間処理!$D:$D,IF($G$3="すべての作業","&lt;&gt;",$G$3)),0)
)
/IF($G$5="10aあたり",P$8*10,1)),"")</f>
        <v/>
      </c>
      <c r="Q195" s="35" t="str">
        <f>IFERROR(IF(Q$7="","",
(
SUMIFS(IF($G$4="作業時間（hh:mm）",中間処理!$G:$G,中間処理!$I:$I),中間処理!$E:$E,Q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195,中間処理!$B:$B,"予定",中間処理!$C:$C,"&gt;="&amp;$G$1,中間処理!$C:$C,"&lt;="&amp;$G$2,中間処理!$D:$D,IF($G$3="すべての作業","&lt;&gt;",$G$3)),0)
)
/IF($G$5="10aあたり",Q$8*10,1)),"")</f>
        <v/>
      </c>
      <c r="R195" s="35" t="str">
        <f>IFERROR(IF(R$7="","",
(
SUMIFS(IF($G$4="作業時間（hh:mm）",中間処理!$G:$G,中間処理!$I:$I),中間処理!$E:$E,R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195,中間処理!$B:$B,"予定",中間処理!$C:$C,"&gt;="&amp;$G$1,中間処理!$C:$C,"&lt;="&amp;$G$2,中間処理!$D:$D,IF($G$3="すべての作業","&lt;&gt;",$G$3)),0)
)
/IF($G$5="10aあたり",R$8*10,1)),"")</f>
        <v/>
      </c>
      <c r="S195" s="35" t="str">
        <f>IFERROR(IF(S$7="","",
(
SUMIFS(IF($G$4="作業時間（hh:mm）",中間処理!$G:$G,中間処理!$I:$I),中間処理!$E:$E,S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195,中間処理!$B:$B,"予定",中間処理!$C:$C,"&gt;="&amp;$G$1,中間処理!$C:$C,"&lt;="&amp;$G$2,中間処理!$D:$D,IF($G$3="すべての作業","&lt;&gt;",$G$3)),0)
)
/IF($G$5="10aあたり",S$8*10,1)),"")</f>
        <v/>
      </c>
      <c r="T195" s="35" t="str">
        <f>IFERROR(IF(T$7="","",
(
SUMIFS(IF($G$4="作業時間（hh:mm）",中間処理!$G:$G,中間処理!$I:$I),中間処理!$E:$E,T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195,中間処理!$B:$B,"予定",中間処理!$C:$C,"&gt;="&amp;$G$1,中間処理!$C:$C,"&lt;="&amp;$G$2,中間処理!$D:$D,IF($G$3="すべての作業","&lt;&gt;",$G$3)),0)
)
/IF($G$5="10aあたり",T$8*10,1)),"")</f>
        <v/>
      </c>
      <c r="U195" s="35" t="str">
        <f>IFERROR(IF(U$7="","",
(
SUMIFS(IF($G$4="作業時間（hh:mm）",中間処理!$G:$G,中間処理!$I:$I),中間処理!$E:$E,U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195,中間処理!$B:$B,"予定",中間処理!$C:$C,"&gt;="&amp;$G$1,中間処理!$C:$C,"&lt;="&amp;$G$2,中間処理!$D:$D,IF($G$3="すべての作業","&lt;&gt;",$G$3)),0)
)
/IF($G$5="10aあたり",U$8*10,1)),"")</f>
        <v/>
      </c>
      <c r="V195" s="35" t="str">
        <f>IFERROR(IF(V$7="","",
(
SUMIFS(IF($G$4="作業時間（hh:mm）",中間処理!$G:$G,中間処理!$I:$I),中間処理!$E:$E,V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195,中間処理!$B:$B,"予定",中間処理!$C:$C,"&gt;="&amp;$G$1,中間処理!$C:$C,"&lt;="&amp;$G$2,中間処理!$D:$D,IF($G$3="すべての作業","&lt;&gt;",$G$3)),0)
)
/IF($G$5="10aあたり",V$8*10,1)),"")</f>
        <v/>
      </c>
      <c r="W195" s="35" t="str">
        <f>IFERROR(IF(W$7="","",
(
SUMIFS(IF($G$4="作業時間（hh:mm）",中間処理!$G:$G,中間処理!$I:$I),中間処理!$E:$E,W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195,中間処理!$B:$B,"予定",中間処理!$C:$C,"&gt;="&amp;$G$1,中間処理!$C:$C,"&lt;="&amp;$G$2,中間処理!$D:$D,IF($G$3="すべての作業","&lt;&gt;",$G$3)),0)
)
/IF($G$5="10aあたり",W$8*10,1)),"")</f>
        <v/>
      </c>
      <c r="X195" s="35" t="str">
        <f>IFERROR(IF(X$7="","",
(
SUMIFS(IF($G$4="作業時間（hh:mm）",中間処理!$G:$G,中間処理!$I:$I),中間処理!$E:$E,X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195,中間処理!$B:$B,"予定",中間処理!$C:$C,"&gt;="&amp;$G$1,中間処理!$C:$C,"&lt;="&amp;$G$2,中間処理!$D:$D,IF($G$3="すべての作業","&lt;&gt;",$G$3)),0)
)
/IF($G$5="10aあたり",X$8*10,1)),"")</f>
        <v/>
      </c>
      <c r="Y195" s="35" t="str">
        <f>IFERROR(IF(Y$7="","",
(
SUMIFS(IF($G$4="作業時間（hh:mm）",中間処理!$G:$G,中間処理!$I:$I),中間処理!$E:$E,Y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195,中間処理!$B:$B,"予定",中間処理!$C:$C,"&gt;="&amp;$G$1,中間処理!$C:$C,"&lt;="&amp;$G$2,中間処理!$D:$D,IF($G$3="すべての作業","&lt;&gt;",$G$3)),0)
)
/IF($G$5="10aあたり",Y$8*10,1)),"")</f>
        <v/>
      </c>
      <c r="Z195" s="35" t="str">
        <f>IFERROR(IF(Z$7="","",
(
SUMIFS(IF($G$4="作業時間（hh:mm）",中間処理!$G:$G,中間処理!$I:$I),中間処理!$E:$E,Z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195,中間処理!$B:$B,"予定",中間処理!$C:$C,"&gt;="&amp;$G$1,中間処理!$C:$C,"&lt;="&amp;$G$2,中間処理!$D:$D,IF($G$3="すべての作業","&lt;&gt;",$G$3)),0)
)
/IF($G$5="10aあたり",Z$8*10,1)),"")</f>
        <v/>
      </c>
      <c r="AA195" s="35" t="str">
        <f>IFERROR(IF(AA$7="","",
(
SUMIFS(IF($G$4="作業時間（hh:mm）",中間処理!$G:$G,中間処理!$I:$I),中間処理!$E:$E,AA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195,中間処理!$B:$B,"予定",中間処理!$C:$C,"&gt;="&amp;$G$1,中間処理!$C:$C,"&lt;="&amp;$G$2,中間処理!$D:$D,IF($G$3="すべての作業","&lt;&gt;",$G$3)),0)
)
/IF($G$5="10aあたり",AA$8*10,1)),"")</f>
        <v/>
      </c>
      <c r="AB195" s="35" t="str">
        <f>IFERROR(IF(AB$7="","",
(
SUMIFS(IF($G$4="作業時間（hh:mm）",中間処理!$G:$G,中間処理!$I:$I),中間処理!$E:$E,AB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195,中間処理!$B:$B,"予定",中間処理!$C:$C,"&gt;="&amp;$G$1,中間処理!$C:$C,"&lt;="&amp;$G$2,中間処理!$D:$D,IF($G$3="すべての作業","&lt;&gt;",$G$3)),0)
)
/IF($G$5="10aあたり",AB$8*10,1)),"")</f>
        <v/>
      </c>
      <c r="AC195" s="35" t="str">
        <f>IFERROR(IF(AC$7="","",
(
SUMIFS(IF($G$4="作業時間（hh:mm）",中間処理!$G:$G,中間処理!$I:$I),中間処理!$E:$E,AC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195,中間処理!$B:$B,"予定",中間処理!$C:$C,"&gt;="&amp;$G$1,中間処理!$C:$C,"&lt;="&amp;$G$2,中間処理!$D:$D,IF($G$3="すべての作業","&lt;&gt;",$G$3)),0)
)
/IF($G$5="10aあたり",AC$8*10,1)),"")</f>
        <v/>
      </c>
      <c r="AD195" s="35" t="str">
        <f>IFERROR(IF(AD$7="","",
(
SUMIFS(IF($G$4="作業時間（hh:mm）",中間処理!$G:$G,中間処理!$I:$I),中間処理!$E:$E,AD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195,中間処理!$B:$B,"予定",中間処理!$C:$C,"&gt;="&amp;$G$1,中間処理!$C:$C,"&lt;="&amp;$G$2,中間処理!$D:$D,IF($G$3="すべての作業","&lt;&gt;",$G$3)),0)
)
/IF($G$5="10aあたり",AD$8*10,1)),"")</f>
        <v/>
      </c>
      <c r="AE195" s="35" t="str">
        <f>IFERROR(IF(AE$7="","",
(
SUMIFS(IF($G$4="作業時間（hh:mm）",中間処理!$G:$G,中間処理!$I:$I),中間処理!$E:$E,AE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195,中間処理!$B:$B,"予定",中間処理!$C:$C,"&gt;="&amp;$G$1,中間処理!$C:$C,"&lt;="&amp;$G$2,中間処理!$D:$D,IF($G$3="すべての作業","&lt;&gt;",$G$3)),0)
)
/IF($G$5="10aあたり",AE$8*10,1)),"")</f>
        <v/>
      </c>
      <c r="AF195" s="35" t="str">
        <f>IFERROR(IF(AF$7="","",
(
SUMIFS(IF($G$4="作業時間（hh:mm）",中間処理!$G:$G,中間処理!$I:$I),中間処理!$E:$E,AF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195,中間処理!$B:$B,"予定",中間処理!$C:$C,"&gt;="&amp;$G$1,中間処理!$C:$C,"&lt;="&amp;$G$2,中間処理!$D:$D,IF($G$3="すべての作業","&lt;&gt;",$G$3)),0)
)
/IF($G$5="10aあたり",AF$8*10,1)),"")</f>
        <v/>
      </c>
      <c r="AG195" s="35" t="str">
        <f>IFERROR(IF(AG$7="","",
(
SUMIFS(IF($G$4="作業時間（hh:mm）",中間処理!$G:$G,中間処理!$I:$I),中間処理!$E:$E,AG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195,中間処理!$B:$B,"予定",中間処理!$C:$C,"&gt;="&amp;$G$1,中間処理!$C:$C,"&lt;="&amp;$G$2,中間処理!$D:$D,IF($G$3="すべての作業","&lt;&gt;",$G$3)),0)
)
/IF($G$5="10aあたり",AG$8*10,1)),"")</f>
        <v/>
      </c>
      <c r="AH195" s="35" t="str">
        <f>IFERROR(IF(AH$7="","",
(
SUMIFS(IF($G$4="作業時間（hh:mm）",中間処理!$G:$G,中間処理!$I:$I),中間処理!$E:$E,AH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195,中間処理!$B:$B,"予定",中間処理!$C:$C,"&gt;="&amp;$G$1,中間処理!$C:$C,"&lt;="&amp;$G$2,中間処理!$D:$D,IF($G$3="すべての作業","&lt;&gt;",$G$3)),0)
)
/IF($G$5="10aあたり",AH$8*10,1)),"")</f>
        <v/>
      </c>
      <c r="AI195" s="35" t="str">
        <f>IFERROR(IF(AI$7="","",
(
SUMIFS(IF($G$4="作業時間（hh:mm）",中間処理!$G:$G,中間処理!$I:$I),中間処理!$E:$E,AI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195,中間処理!$B:$B,"予定",中間処理!$C:$C,"&gt;="&amp;$G$1,中間処理!$C:$C,"&lt;="&amp;$G$2,中間処理!$D:$D,IF($G$3="すべての作業","&lt;&gt;",$G$3)),0)
)
/IF($G$5="10aあたり",AI$8*10,1)),"")</f>
        <v/>
      </c>
      <c r="AJ195" s="35" t="str">
        <f>IFERROR(IF(AJ$7="","",
(
SUMIFS(IF($G$4="作業時間（hh:mm）",中間処理!$G:$G,中間処理!$I:$I),中間処理!$E:$E,AJ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195,中間処理!$B:$B,"予定",中間処理!$C:$C,"&gt;="&amp;$G$1,中間処理!$C:$C,"&lt;="&amp;$G$2,中間処理!$D:$D,IF($G$3="すべての作業","&lt;&gt;",$G$3)),0)
)
/IF($G$5="10aあたり",AJ$8*10,1)),"")</f>
        <v/>
      </c>
      <c r="AK195" s="35" t="str">
        <f>IFERROR(IF(AK$7="","",
(
SUMIFS(IF($G$4="作業時間（hh:mm）",中間処理!$G:$G,中間処理!$I:$I),中間処理!$E:$E,AK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195,中間処理!$B:$B,"予定",中間処理!$C:$C,"&gt;="&amp;$G$1,中間処理!$C:$C,"&lt;="&amp;$G$2,中間処理!$D:$D,IF($G$3="すべての作業","&lt;&gt;",$G$3)),0)
)
/IF($G$5="10aあたり",AK$8*10,1)),"")</f>
        <v/>
      </c>
      <c r="AL195" s="35" t="str">
        <f>IFERROR(IF(AL$7="","",
(
SUMIFS(IF($G$4="作業時間（hh:mm）",中間処理!$G:$G,中間処理!$I:$I),中間処理!$E:$E,AL$7,中間処理!$F:$F,$F195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195,中間処理!$B:$B,"予定",中間処理!$C:$C,"&gt;="&amp;$G$1,中間処理!$C:$C,"&lt;="&amp;$G$2,中間処理!$D:$D,IF($G$3="すべての作業","&lt;&gt;",$G$3)),0)
)
/IF($G$5="10aあたり",AL$8*10,1)),"")</f>
        <v/>
      </c>
    </row>
    <row r="196" spans="7:38">
      <c r="G196" s="13"/>
      <c r="H196" s="22" t="str">
        <f>IF(G196="","",
IF(G$4="作業時間（hh:mm）",SUM(I196:AL196),
IF(
COUNTIFS(単価情報!C:C,F196,単価情報!B:B,"作業者",単価情報!K:K,"&gt;="&amp;G$1,単価情報!J:J,"&lt;="&amp;G$2)
+COUNTIFS(単価情報!C:C,F196,単価情報!B:B,"作業者",単価情報!K:K,"",単価情報!J:J,"&lt;="&amp;G$2)=0,
"単価設定なし",SUM(I196:AL196))))</f>
        <v/>
      </c>
      <c r="I196" s="34" t="str">
        <f>IFERROR(IF(I$7="","",
(
SUMIFS(IF($G$4="作業時間（hh:mm）",中間処理!$G:$G,中間処理!$I:$I),中間処理!$E:$E,I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196,中間処理!$B:$B,"予定",中間処理!$C:$C,"&gt;="&amp;$G$1,中間処理!$C:$C,"&lt;="&amp;$G$2,中間処理!$D:$D,IF($G$3="すべての作業","&lt;&gt;",$G$3)),0)
)
/IF($G$5="10aあたり",I$8*10,1)),"")</f>
        <v/>
      </c>
      <c r="J196" s="35" t="str">
        <f>IFERROR(IF(J$7="","",
(
SUMIFS(IF($G$4="作業時間（hh:mm）",中間処理!$G:$G,中間処理!$I:$I),中間処理!$E:$E,J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196,中間処理!$B:$B,"予定",中間処理!$C:$C,"&gt;="&amp;$G$1,中間処理!$C:$C,"&lt;="&amp;$G$2,中間処理!$D:$D,IF($G$3="すべての作業","&lt;&gt;",$G$3)),0)
)
/IF($G$5="10aあたり",J$8*10,1)),"")</f>
        <v/>
      </c>
      <c r="K196" s="35" t="str">
        <f>IFERROR(IF(K$7="","",
(
SUMIFS(IF($G$4="作業時間（hh:mm）",中間処理!$G:$G,中間処理!$I:$I),中間処理!$E:$E,K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196,中間処理!$B:$B,"予定",中間処理!$C:$C,"&gt;="&amp;$G$1,中間処理!$C:$C,"&lt;="&amp;$G$2,中間処理!$D:$D,IF($G$3="すべての作業","&lt;&gt;",$G$3)),0)
)
/IF($G$5="10aあたり",K$8*10,1)),"")</f>
        <v/>
      </c>
      <c r="L196" s="35" t="str">
        <f>IFERROR(IF(L$7="","",
(
SUMIFS(IF($G$4="作業時間（hh:mm）",中間処理!$G:$G,中間処理!$I:$I),中間処理!$E:$E,L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196,中間処理!$B:$B,"予定",中間処理!$C:$C,"&gt;="&amp;$G$1,中間処理!$C:$C,"&lt;="&amp;$G$2,中間処理!$D:$D,IF($G$3="すべての作業","&lt;&gt;",$G$3)),0)
)
/IF($G$5="10aあたり",L$8*10,1)),"")</f>
        <v/>
      </c>
      <c r="M196" s="35" t="str">
        <f>IFERROR(IF(M$7="","",
(
SUMIFS(IF($G$4="作業時間（hh:mm）",中間処理!$G:$G,中間処理!$I:$I),中間処理!$E:$E,M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196,中間処理!$B:$B,"予定",中間処理!$C:$C,"&gt;="&amp;$G$1,中間処理!$C:$C,"&lt;="&amp;$G$2,中間処理!$D:$D,IF($G$3="すべての作業","&lt;&gt;",$G$3)),0)
)
/IF($G$5="10aあたり",M$8*10,1)),"")</f>
        <v/>
      </c>
      <c r="N196" s="35" t="str">
        <f>IFERROR(IF(N$7="","",
(
SUMIFS(IF($G$4="作業時間（hh:mm）",中間処理!$G:$G,中間処理!$I:$I),中間処理!$E:$E,N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196,中間処理!$B:$B,"予定",中間処理!$C:$C,"&gt;="&amp;$G$1,中間処理!$C:$C,"&lt;="&amp;$G$2,中間処理!$D:$D,IF($G$3="すべての作業","&lt;&gt;",$G$3)),0)
)
/IF($G$5="10aあたり",N$8*10,1)),"")</f>
        <v/>
      </c>
      <c r="O196" s="35" t="str">
        <f>IFERROR(IF(O$7="","",
(
SUMIFS(IF($G$4="作業時間（hh:mm）",中間処理!$G:$G,中間処理!$I:$I),中間処理!$E:$E,O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196,中間処理!$B:$B,"予定",中間処理!$C:$C,"&gt;="&amp;$G$1,中間処理!$C:$C,"&lt;="&amp;$G$2,中間処理!$D:$D,IF($G$3="すべての作業","&lt;&gt;",$G$3)),0)
)
/IF($G$5="10aあたり",O$8*10,1)),"")</f>
        <v/>
      </c>
      <c r="P196" s="35" t="str">
        <f>IFERROR(IF(P$7="","",
(
SUMIFS(IF($G$4="作業時間（hh:mm）",中間処理!$G:$G,中間処理!$I:$I),中間処理!$E:$E,P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196,中間処理!$B:$B,"予定",中間処理!$C:$C,"&gt;="&amp;$G$1,中間処理!$C:$C,"&lt;="&amp;$G$2,中間処理!$D:$D,IF($G$3="すべての作業","&lt;&gt;",$G$3)),0)
)
/IF($G$5="10aあたり",P$8*10,1)),"")</f>
        <v/>
      </c>
      <c r="Q196" s="35" t="str">
        <f>IFERROR(IF(Q$7="","",
(
SUMIFS(IF($G$4="作業時間（hh:mm）",中間処理!$G:$G,中間処理!$I:$I),中間処理!$E:$E,Q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196,中間処理!$B:$B,"予定",中間処理!$C:$C,"&gt;="&amp;$G$1,中間処理!$C:$C,"&lt;="&amp;$G$2,中間処理!$D:$D,IF($G$3="すべての作業","&lt;&gt;",$G$3)),0)
)
/IF($G$5="10aあたり",Q$8*10,1)),"")</f>
        <v/>
      </c>
      <c r="R196" s="35" t="str">
        <f>IFERROR(IF(R$7="","",
(
SUMIFS(IF($G$4="作業時間（hh:mm）",中間処理!$G:$G,中間処理!$I:$I),中間処理!$E:$E,R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196,中間処理!$B:$B,"予定",中間処理!$C:$C,"&gt;="&amp;$G$1,中間処理!$C:$C,"&lt;="&amp;$G$2,中間処理!$D:$D,IF($G$3="すべての作業","&lt;&gt;",$G$3)),0)
)
/IF($G$5="10aあたり",R$8*10,1)),"")</f>
        <v/>
      </c>
      <c r="S196" s="35" t="str">
        <f>IFERROR(IF(S$7="","",
(
SUMIFS(IF($G$4="作業時間（hh:mm）",中間処理!$G:$G,中間処理!$I:$I),中間処理!$E:$E,S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196,中間処理!$B:$B,"予定",中間処理!$C:$C,"&gt;="&amp;$G$1,中間処理!$C:$C,"&lt;="&amp;$G$2,中間処理!$D:$D,IF($G$3="すべての作業","&lt;&gt;",$G$3)),0)
)
/IF($G$5="10aあたり",S$8*10,1)),"")</f>
        <v/>
      </c>
      <c r="T196" s="35" t="str">
        <f>IFERROR(IF(T$7="","",
(
SUMIFS(IF($G$4="作業時間（hh:mm）",中間処理!$G:$G,中間処理!$I:$I),中間処理!$E:$E,T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196,中間処理!$B:$B,"予定",中間処理!$C:$C,"&gt;="&amp;$G$1,中間処理!$C:$C,"&lt;="&amp;$G$2,中間処理!$D:$D,IF($G$3="すべての作業","&lt;&gt;",$G$3)),0)
)
/IF($G$5="10aあたり",T$8*10,1)),"")</f>
        <v/>
      </c>
      <c r="U196" s="35" t="str">
        <f>IFERROR(IF(U$7="","",
(
SUMIFS(IF($G$4="作業時間（hh:mm）",中間処理!$G:$G,中間処理!$I:$I),中間処理!$E:$E,U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196,中間処理!$B:$B,"予定",中間処理!$C:$C,"&gt;="&amp;$G$1,中間処理!$C:$C,"&lt;="&amp;$G$2,中間処理!$D:$D,IF($G$3="すべての作業","&lt;&gt;",$G$3)),0)
)
/IF($G$5="10aあたり",U$8*10,1)),"")</f>
        <v/>
      </c>
      <c r="V196" s="35" t="str">
        <f>IFERROR(IF(V$7="","",
(
SUMIFS(IF($G$4="作業時間（hh:mm）",中間処理!$G:$G,中間処理!$I:$I),中間処理!$E:$E,V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196,中間処理!$B:$B,"予定",中間処理!$C:$C,"&gt;="&amp;$G$1,中間処理!$C:$C,"&lt;="&amp;$G$2,中間処理!$D:$D,IF($G$3="すべての作業","&lt;&gt;",$G$3)),0)
)
/IF($G$5="10aあたり",V$8*10,1)),"")</f>
        <v/>
      </c>
      <c r="W196" s="35" t="str">
        <f>IFERROR(IF(W$7="","",
(
SUMIFS(IF($G$4="作業時間（hh:mm）",中間処理!$G:$G,中間処理!$I:$I),中間処理!$E:$E,W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196,中間処理!$B:$B,"予定",中間処理!$C:$C,"&gt;="&amp;$G$1,中間処理!$C:$C,"&lt;="&amp;$G$2,中間処理!$D:$D,IF($G$3="すべての作業","&lt;&gt;",$G$3)),0)
)
/IF($G$5="10aあたり",W$8*10,1)),"")</f>
        <v/>
      </c>
      <c r="X196" s="35" t="str">
        <f>IFERROR(IF(X$7="","",
(
SUMIFS(IF($G$4="作業時間（hh:mm）",中間処理!$G:$G,中間処理!$I:$I),中間処理!$E:$E,X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196,中間処理!$B:$B,"予定",中間処理!$C:$C,"&gt;="&amp;$G$1,中間処理!$C:$C,"&lt;="&amp;$G$2,中間処理!$D:$D,IF($G$3="すべての作業","&lt;&gt;",$G$3)),0)
)
/IF($G$5="10aあたり",X$8*10,1)),"")</f>
        <v/>
      </c>
      <c r="Y196" s="35" t="str">
        <f>IFERROR(IF(Y$7="","",
(
SUMIFS(IF($G$4="作業時間（hh:mm）",中間処理!$G:$G,中間処理!$I:$I),中間処理!$E:$E,Y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196,中間処理!$B:$B,"予定",中間処理!$C:$C,"&gt;="&amp;$G$1,中間処理!$C:$C,"&lt;="&amp;$G$2,中間処理!$D:$D,IF($G$3="すべての作業","&lt;&gt;",$G$3)),0)
)
/IF($G$5="10aあたり",Y$8*10,1)),"")</f>
        <v/>
      </c>
      <c r="Z196" s="35" t="str">
        <f>IFERROR(IF(Z$7="","",
(
SUMIFS(IF($G$4="作業時間（hh:mm）",中間処理!$G:$G,中間処理!$I:$I),中間処理!$E:$E,Z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196,中間処理!$B:$B,"予定",中間処理!$C:$C,"&gt;="&amp;$G$1,中間処理!$C:$C,"&lt;="&amp;$G$2,中間処理!$D:$D,IF($G$3="すべての作業","&lt;&gt;",$G$3)),0)
)
/IF($G$5="10aあたり",Z$8*10,1)),"")</f>
        <v/>
      </c>
      <c r="AA196" s="35" t="str">
        <f>IFERROR(IF(AA$7="","",
(
SUMIFS(IF($G$4="作業時間（hh:mm）",中間処理!$G:$G,中間処理!$I:$I),中間処理!$E:$E,AA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196,中間処理!$B:$B,"予定",中間処理!$C:$C,"&gt;="&amp;$G$1,中間処理!$C:$C,"&lt;="&amp;$G$2,中間処理!$D:$D,IF($G$3="すべての作業","&lt;&gt;",$G$3)),0)
)
/IF($G$5="10aあたり",AA$8*10,1)),"")</f>
        <v/>
      </c>
      <c r="AB196" s="35" t="str">
        <f>IFERROR(IF(AB$7="","",
(
SUMIFS(IF($G$4="作業時間（hh:mm）",中間処理!$G:$G,中間処理!$I:$I),中間処理!$E:$E,AB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196,中間処理!$B:$B,"予定",中間処理!$C:$C,"&gt;="&amp;$G$1,中間処理!$C:$C,"&lt;="&amp;$G$2,中間処理!$D:$D,IF($G$3="すべての作業","&lt;&gt;",$G$3)),0)
)
/IF($G$5="10aあたり",AB$8*10,1)),"")</f>
        <v/>
      </c>
      <c r="AC196" s="35" t="str">
        <f>IFERROR(IF(AC$7="","",
(
SUMIFS(IF($G$4="作業時間（hh:mm）",中間処理!$G:$G,中間処理!$I:$I),中間処理!$E:$E,AC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196,中間処理!$B:$B,"予定",中間処理!$C:$C,"&gt;="&amp;$G$1,中間処理!$C:$C,"&lt;="&amp;$G$2,中間処理!$D:$D,IF($G$3="すべての作業","&lt;&gt;",$G$3)),0)
)
/IF($G$5="10aあたり",AC$8*10,1)),"")</f>
        <v/>
      </c>
      <c r="AD196" s="35" t="str">
        <f>IFERROR(IF(AD$7="","",
(
SUMIFS(IF($G$4="作業時間（hh:mm）",中間処理!$G:$G,中間処理!$I:$I),中間処理!$E:$E,AD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196,中間処理!$B:$B,"予定",中間処理!$C:$C,"&gt;="&amp;$G$1,中間処理!$C:$C,"&lt;="&amp;$G$2,中間処理!$D:$D,IF($G$3="すべての作業","&lt;&gt;",$G$3)),0)
)
/IF($G$5="10aあたり",AD$8*10,1)),"")</f>
        <v/>
      </c>
      <c r="AE196" s="35" t="str">
        <f>IFERROR(IF(AE$7="","",
(
SUMIFS(IF($G$4="作業時間（hh:mm）",中間処理!$G:$G,中間処理!$I:$I),中間処理!$E:$E,AE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196,中間処理!$B:$B,"予定",中間処理!$C:$C,"&gt;="&amp;$G$1,中間処理!$C:$C,"&lt;="&amp;$G$2,中間処理!$D:$D,IF($G$3="すべての作業","&lt;&gt;",$G$3)),0)
)
/IF($G$5="10aあたり",AE$8*10,1)),"")</f>
        <v/>
      </c>
      <c r="AF196" s="35" t="str">
        <f>IFERROR(IF(AF$7="","",
(
SUMIFS(IF($G$4="作業時間（hh:mm）",中間処理!$G:$G,中間処理!$I:$I),中間処理!$E:$E,AF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196,中間処理!$B:$B,"予定",中間処理!$C:$C,"&gt;="&amp;$G$1,中間処理!$C:$C,"&lt;="&amp;$G$2,中間処理!$D:$D,IF($G$3="すべての作業","&lt;&gt;",$G$3)),0)
)
/IF($G$5="10aあたり",AF$8*10,1)),"")</f>
        <v/>
      </c>
      <c r="AG196" s="35" t="str">
        <f>IFERROR(IF(AG$7="","",
(
SUMIFS(IF($G$4="作業時間（hh:mm）",中間処理!$G:$G,中間処理!$I:$I),中間処理!$E:$E,AG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196,中間処理!$B:$B,"予定",中間処理!$C:$C,"&gt;="&amp;$G$1,中間処理!$C:$C,"&lt;="&amp;$G$2,中間処理!$D:$D,IF($G$3="すべての作業","&lt;&gt;",$G$3)),0)
)
/IF($G$5="10aあたり",AG$8*10,1)),"")</f>
        <v/>
      </c>
      <c r="AH196" s="35" t="str">
        <f>IFERROR(IF(AH$7="","",
(
SUMIFS(IF($G$4="作業時間（hh:mm）",中間処理!$G:$G,中間処理!$I:$I),中間処理!$E:$E,AH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196,中間処理!$B:$B,"予定",中間処理!$C:$C,"&gt;="&amp;$G$1,中間処理!$C:$C,"&lt;="&amp;$G$2,中間処理!$D:$D,IF($G$3="すべての作業","&lt;&gt;",$G$3)),0)
)
/IF($G$5="10aあたり",AH$8*10,1)),"")</f>
        <v/>
      </c>
      <c r="AI196" s="35" t="str">
        <f>IFERROR(IF(AI$7="","",
(
SUMIFS(IF($G$4="作業時間（hh:mm）",中間処理!$G:$G,中間処理!$I:$I),中間処理!$E:$E,AI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196,中間処理!$B:$B,"予定",中間処理!$C:$C,"&gt;="&amp;$G$1,中間処理!$C:$C,"&lt;="&amp;$G$2,中間処理!$D:$D,IF($G$3="すべての作業","&lt;&gt;",$G$3)),0)
)
/IF($G$5="10aあたり",AI$8*10,1)),"")</f>
        <v/>
      </c>
      <c r="AJ196" s="35" t="str">
        <f>IFERROR(IF(AJ$7="","",
(
SUMIFS(IF($G$4="作業時間（hh:mm）",中間処理!$G:$G,中間処理!$I:$I),中間処理!$E:$E,AJ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196,中間処理!$B:$B,"予定",中間処理!$C:$C,"&gt;="&amp;$G$1,中間処理!$C:$C,"&lt;="&amp;$G$2,中間処理!$D:$D,IF($G$3="すべての作業","&lt;&gt;",$G$3)),0)
)
/IF($G$5="10aあたり",AJ$8*10,1)),"")</f>
        <v/>
      </c>
      <c r="AK196" s="35" t="str">
        <f>IFERROR(IF(AK$7="","",
(
SUMIFS(IF($G$4="作業時間（hh:mm）",中間処理!$G:$G,中間処理!$I:$I),中間処理!$E:$E,AK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196,中間処理!$B:$B,"予定",中間処理!$C:$C,"&gt;="&amp;$G$1,中間処理!$C:$C,"&lt;="&amp;$G$2,中間処理!$D:$D,IF($G$3="すべての作業","&lt;&gt;",$G$3)),0)
)
/IF($G$5="10aあたり",AK$8*10,1)),"")</f>
        <v/>
      </c>
      <c r="AL196" s="35" t="str">
        <f>IFERROR(IF(AL$7="","",
(
SUMIFS(IF($G$4="作業時間（hh:mm）",中間処理!$G:$G,中間処理!$I:$I),中間処理!$E:$E,AL$7,中間処理!$F:$F,$F196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196,中間処理!$B:$B,"予定",中間処理!$C:$C,"&gt;="&amp;$G$1,中間処理!$C:$C,"&lt;="&amp;$G$2,中間処理!$D:$D,IF($G$3="すべての作業","&lt;&gt;",$G$3)),0)
)
/IF($G$5="10aあたり",AL$8*10,1)),"")</f>
        <v/>
      </c>
    </row>
    <row r="197" spans="7:38">
      <c r="G197" s="13"/>
      <c r="H197" s="22" t="str">
        <f>IF(G197="","",
IF(G$4="作業時間（hh:mm）",SUM(I197:AL197),
IF(
COUNTIFS(単価情報!C:C,F197,単価情報!B:B,"作業者",単価情報!K:K,"&gt;="&amp;G$1,単価情報!J:J,"&lt;="&amp;G$2)
+COUNTIFS(単価情報!C:C,F197,単価情報!B:B,"作業者",単価情報!K:K,"",単価情報!J:J,"&lt;="&amp;G$2)=0,
"単価設定なし",SUM(I197:AL197))))</f>
        <v/>
      </c>
      <c r="I197" s="34" t="str">
        <f>IFERROR(IF(I$7="","",
(
SUMIFS(IF($G$4="作業時間（hh:mm）",中間処理!$G:$G,中間処理!$I:$I),中間処理!$E:$E,I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197,中間処理!$B:$B,"予定",中間処理!$C:$C,"&gt;="&amp;$G$1,中間処理!$C:$C,"&lt;="&amp;$G$2,中間処理!$D:$D,IF($G$3="すべての作業","&lt;&gt;",$G$3)),0)
)
/IF($G$5="10aあたり",I$8*10,1)),"")</f>
        <v/>
      </c>
      <c r="J197" s="35" t="str">
        <f>IFERROR(IF(J$7="","",
(
SUMIFS(IF($G$4="作業時間（hh:mm）",中間処理!$G:$G,中間処理!$I:$I),中間処理!$E:$E,J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197,中間処理!$B:$B,"予定",中間処理!$C:$C,"&gt;="&amp;$G$1,中間処理!$C:$C,"&lt;="&amp;$G$2,中間処理!$D:$D,IF($G$3="すべての作業","&lt;&gt;",$G$3)),0)
)
/IF($G$5="10aあたり",J$8*10,1)),"")</f>
        <v/>
      </c>
      <c r="K197" s="35" t="str">
        <f>IFERROR(IF(K$7="","",
(
SUMIFS(IF($G$4="作業時間（hh:mm）",中間処理!$G:$G,中間処理!$I:$I),中間処理!$E:$E,K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197,中間処理!$B:$B,"予定",中間処理!$C:$C,"&gt;="&amp;$G$1,中間処理!$C:$C,"&lt;="&amp;$G$2,中間処理!$D:$D,IF($G$3="すべての作業","&lt;&gt;",$G$3)),0)
)
/IF($G$5="10aあたり",K$8*10,1)),"")</f>
        <v/>
      </c>
      <c r="L197" s="35" t="str">
        <f>IFERROR(IF(L$7="","",
(
SUMIFS(IF($G$4="作業時間（hh:mm）",中間処理!$G:$G,中間処理!$I:$I),中間処理!$E:$E,L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197,中間処理!$B:$B,"予定",中間処理!$C:$C,"&gt;="&amp;$G$1,中間処理!$C:$C,"&lt;="&amp;$G$2,中間処理!$D:$D,IF($G$3="すべての作業","&lt;&gt;",$G$3)),0)
)
/IF($G$5="10aあたり",L$8*10,1)),"")</f>
        <v/>
      </c>
      <c r="M197" s="35" t="str">
        <f>IFERROR(IF(M$7="","",
(
SUMIFS(IF($G$4="作業時間（hh:mm）",中間処理!$G:$G,中間処理!$I:$I),中間処理!$E:$E,M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197,中間処理!$B:$B,"予定",中間処理!$C:$C,"&gt;="&amp;$G$1,中間処理!$C:$C,"&lt;="&amp;$G$2,中間処理!$D:$D,IF($G$3="すべての作業","&lt;&gt;",$G$3)),0)
)
/IF($G$5="10aあたり",M$8*10,1)),"")</f>
        <v/>
      </c>
      <c r="N197" s="35" t="str">
        <f>IFERROR(IF(N$7="","",
(
SUMIFS(IF($G$4="作業時間（hh:mm）",中間処理!$G:$G,中間処理!$I:$I),中間処理!$E:$E,N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197,中間処理!$B:$B,"予定",中間処理!$C:$C,"&gt;="&amp;$G$1,中間処理!$C:$C,"&lt;="&amp;$G$2,中間処理!$D:$D,IF($G$3="すべての作業","&lt;&gt;",$G$3)),0)
)
/IF($G$5="10aあたり",N$8*10,1)),"")</f>
        <v/>
      </c>
      <c r="O197" s="35" t="str">
        <f>IFERROR(IF(O$7="","",
(
SUMIFS(IF($G$4="作業時間（hh:mm）",中間処理!$G:$G,中間処理!$I:$I),中間処理!$E:$E,O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197,中間処理!$B:$B,"予定",中間処理!$C:$C,"&gt;="&amp;$G$1,中間処理!$C:$C,"&lt;="&amp;$G$2,中間処理!$D:$D,IF($G$3="すべての作業","&lt;&gt;",$G$3)),0)
)
/IF($G$5="10aあたり",O$8*10,1)),"")</f>
        <v/>
      </c>
      <c r="P197" s="35" t="str">
        <f>IFERROR(IF(P$7="","",
(
SUMIFS(IF($G$4="作業時間（hh:mm）",中間処理!$G:$G,中間処理!$I:$I),中間処理!$E:$E,P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197,中間処理!$B:$B,"予定",中間処理!$C:$C,"&gt;="&amp;$G$1,中間処理!$C:$C,"&lt;="&amp;$G$2,中間処理!$D:$D,IF($G$3="すべての作業","&lt;&gt;",$G$3)),0)
)
/IF($G$5="10aあたり",P$8*10,1)),"")</f>
        <v/>
      </c>
      <c r="Q197" s="35" t="str">
        <f>IFERROR(IF(Q$7="","",
(
SUMIFS(IF($G$4="作業時間（hh:mm）",中間処理!$G:$G,中間処理!$I:$I),中間処理!$E:$E,Q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197,中間処理!$B:$B,"予定",中間処理!$C:$C,"&gt;="&amp;$G$1,中間処理!$C:$C,"&lt;="&amp;$G$2,中間処理!$D:$D,IF($G$3="すべての作業","&lt;&gt;",$G$3)),0)
)
/IF($G$5="10aあたり",Q$8*10,1)),"")</f>
        <v/>
      </c>
      <c r="R197" s="35" t="str">
        <f>IFERROR(IF(R$7="","",
(
SUMIFS(IF($G$4="作業時間（hh:mm）",中間処理!$G:$G,中間処理!$I:$I),中間処理!$E:$E,R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197,中間処理!$B:$B,"予定",中間処理!$C:$C,"&gt;="&amp;$G$1,中間処理!$C:$C,"&lt;="&amp;$G$2,中間処理!$D:$D,IF($G$3="すべての作業","&lt;&gt;",$G$3)),0)
)
/IF($G$5="10aあたり",R$8*10,1)),"")</f>
        <v/>
      </c>
      <c r="S197" s="35" t="str">
        <f>IFERROR(IF(S$7="","",
(
SUMIFS(IF($G$4="作業時間（hh:mm）",中間処理!$G:$G,中間処理!$I:$I),中間処理!$E:$E,S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197,中間処理!$B:$B,"予定",中間処理!$C:$C,"&gt;="&amp;$G$1,中間処理!$C:$C,"&lt;="&amp;$G$2,中間処理!$D:$D,IF($G$3="すべての作業","&lt;&gt;",$G$3)),0)
)
/IF($G$5="10aあたり",S$8*10,1)),"")</f>
        <v/>
      </c>
      <c r="T197" s="35" t="str">
        <f>IFERROR(IF(T$7="","",
(
SUMIFS(IF($G$4="作業時間（hh:mm）",中間処理!$G:$G,中間処理!$I:$I),中間処理!$E:$E,T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197,中間処理!$B:$B,"予定",中間処理!$C:$C,"&gt;="&amp;$G$1,中間処理!$C:$C,"&lt;="&amp;$G$2,中間処理!$D:$D,IF($G$3="すべての作業","&lt;&gt;",$G$3)),0)
)
/IF($G$5="10aあたり",T$8*10,1)),"")</f>
        <v/>
      </c>
      <c r="U197" s="35" t="str">
        <f>IFERROR(IF(U$7="","",
(
SUMIFS(IF($G$4="作業時間（hh:mm）",中間処理!$G:$G,中間処理!$I:$I),中間処理!$E:$E,U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197,中間処理!$B:$B,"予定",中間処理!$C:$C,"&gt;="&amp;$G$1,中間処理!$C:$C,"&lt;="&amp;$G$2,中間処理!$D:$D,IF($G$3="すべての作業","&lt;&gt;",$G$3)),0)
)
/IF($G$5="10aあたり",U$8*10,1)),"")</f>
        <v/>
      </c>
      <c r="V197" s="35" t="str">
        <f>IFERROR(IF(V$7="","",
(
SUMIFS(IF($G$4="作業時間（hh:mm）",中間処理!$G:$G,中間処理!$I:$I),中間処理!$E:$E,V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197,中間処理!$B:$B,"予定",中間処理!$C:$C,"&gt;="&amp;$G$1,中間処理!$C:$C,"&lt;="&amp;$G$2,中間処理!$D:$D,IF($G$3="すべての作業","&lt;&gt;",$G$3)),0)
)
/IF($G$5="10aあたり",V$8*10,1)),"")</f>
        <v/>
      </c>
      <c r="W197" s="35" t="str">
        <f>IFERROR(IF(W$7="","",
(
SUMIFS(IF($G$4="作業時間（hh:mm）",中間処理!$G:$G,中間処理!$I:$I),中間処理!$E:$E,W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197,中間処理!$B:$B,"予定",中間処理!$C:$C,"&gt;="&amp;$G$1,中間処理!$C:$C,"&lt;="&amp;$G$2,中間処理!$D:$D,IF($G$3="すべての作業","&lt;&gt;",$G$3)),0)
)
/IF($G$5="10aあたり",W$8*10,1)),"")</f>
        <v/>
      </c>
      <c r="X197" s="35" t="str">
        <f>IFERROR(IF(X$7="","",
(
SUMIFS(IF($G$4="作業時間（hh:mm）",中間処理!$G:$G,中間処理!$I:$I),中間処理!$E:$E,X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197,中間処理!$B:$B,"予定",中間処理!$C:$C,"&gt;="&amp;$G$1,中間処理!$C:$C,"&lt;="&amp;$G$2,中間処理!$D:$D,IF($G$3="すべての作業","&lt;&gt;",$G$3)),0)
)
/IF($G$5="10aあたり",X$8*10,1)),"")</f>
        <v/>
      </c>
      <c r="Y197" s="35" t="str">
        <f>IFERROR(IF(Y$7="","",
(
SUMIFS(IF($G$4="作業時間（hh:mm）",中間処理!$G:$G,中間処理!$I:$I),中間処理!$E:$E,Y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197,中間処理!$B:$B,"予定",中間処理!$C:$C,"&gt;="&amp;$G$1,中間処理!$C:$C,"&lt;="&amp;$G$2,中間処理!$D:$D,IF($G$3="すべての作業","&lt;&gt;",$G$3)),0)
)
/IF($G$5="10aあたり",Y$8*10,1)),"")</f>
        <v/>
      </c>
      <c r="Z197" s="35" t="str">
        <f>IFERROR(IF(Z$7="","",
(
SUMIFS(IF($G$4="作業時間（hh:mm）",中間処理!$G:$G,中間処理!$I:$I),中間処理!$E:$E,Z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197,中間処理!$B:$B,"予定",中間処理!$C:$C,"&gt;="&amp;$G$1,中間処理!$C:$C,"&lt;="&amp;$G$2,中間処理!$D:$D,IF($G$3="すべての作業","&lt;&gt;",$G$3)),0)
)
/IF($G$5="10aあたり",Z$8*10,1)),"")</f>
        <v/>
      </c>
      <c r="AA197" s="35" t="str">
        <f>IFERROR(IF(AA$7="","",
(
SUMIFS(IF($G$4="作業時間（hh:mm）",中間処理!$G:$G,中間処理!$I:$I),中間処理!$E:$E,AA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197,中間処理!$B:$B,"予定",中間処理!$C:$C,"&gt;="&amp;$G$1,中間処理!$C:$C,"&lt;="&amp;$G$2,中間処理!$D:$D,IF($G$3="すべての作業","&lt;&gt;",$G$3)),0)
)
/IF($G$5="10aあたり",AA$8*10,1)),"")</f>
        <v/>
      </c>
      <c r="AB197" s="35" t="str">
        <f>IFERROR(IF(AB$7="","",
(
SUMIFS(IF($G$4="作業時間（hh:mm）",中間処理!$G:$G,中間処理!$I:$I),中間処理!$E:$E,AB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197,中間処理!$B:$B,"予定",中間処理!$C:$C,"&gt;="&amp;$G$1,中間処理!$C:$C,"&lt;="&amp;$G$2,中間処理!$D:$D,IF($G$3="すべての作業","&lt;&gt;",$G$3)),0)
)
/IF($G$5="10aあたり",AB$8*10,1)),"")</f>
        <v/>
      </c>
      <c r="AC197" s="35" t="str">
        <f>IFERROR(IF(AC$7="","",
(
SUMIFS(IF($G$4="作業時間（hh:mm）",中間処理!$G:$G,中間処理!$I:$I),中間処理!$E:$E,AC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197,中間処理!$B:$B,"予定",中間処理!$C:$C,"&gt;="&amp;$G$1,中間処理!$C:$C,"&lt;="&amp;$G$2,中間処理!$D:$D,IF($G$3="すべての作業","&lt;&gt;",$G$3)),0)
)
/IF($G$5="10aあたり",AC$8*10,1)),"")</f>
        <v/>
      </c>
      <c r="AD197" s="35" t="str">
        <f>IFERROR(IF(AD$7="","",
(
SUMIFS(IF($G$4="作業時間（hh:mm）",中間処理!$G:$G,中間処理!$I:$I),中間処理!$E:$E,AD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197,中間処理!$B:$B,"予定",中間処理!$C:$C,"&gt;="&amp;$G$1,中間処理!$C:$C,"&lt;="&amp;$G$2,中間処理!$D:$D,IF($G$3="すべての作業","&lt;&gt;",$G$3)),0)
)
/IF($G$5="10aあたり",AD$8*10,1)),"")</f>
        <v/>
      </c>
      <c r="AE197" s="35" t="str">
        <f>IFERROR(IF(AE$7="","",
(
SUMIFS(IF($G$4="作業時間（hh:mm）",中間処理!$G:$G,中間処理!$I:$I),中間処理!$E:$E,AE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197,中間処理!$B:$B,"予定",中間処理!$C:$C,"&gt;="&amp;$G$1,中間処理!$C:$C,"&lt;="&amp;$G$2,中間処理!$D:$D,IF($G$3="すべての作業","&lt;&gt;",$G$3)),0)
)
/IF($G$5="10aあたり",AE$8*10,1)),"")</f>
        <v/>
      </c>
      <c r="AF197" s="35" t="str">
        <f>IFERROR(IF(AF$7="","",
(
SUMIFS(IF($G$4="作業時間（hh:mm）",中間処理!$G:$G,中間処理!$I:$I),中間処理!$E:$E,AF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197,中間処理!$B:$B,"予定",中間処理!$C:$C,"&gt;="&amp;$G$1,中間処理!$C:$C,"&lt;="&amp;$G$2,中間処理!$D:$D,IF($G$3="すべての作業","&lt;&gt;",$G$3)),0)
)
/IF($G$5="10aあたり",AF$8*10,1)),"")</f>
        <v/>
      </c>
      <c r="AG197" s="35" t="str">
        <f>IFERROR(IF(AG$7="","",
(
SUMIFS(IF($G$4="作業時間（hh:mm）",中間処理!$G:$G,中間処理!$I:$I),中間処理!$E:$E,AG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197,中間処理!$B:$B,"予定",中間処理!$C:$C,"&gt;="&amp;$G$1,中間処理!$C:$C,"&lt;="&amp;$G$2,中間処理!$D:$D,IF($G$3="すべての作業","&lt;&gt;",$G$3)),0)
)
/IF($G$5="10aあたり",AG$8*10,1)),"")</f>
        <v/>
      </c>
      <c r="AH197" s="35" t="str">
        <f>IFERROR(IF(AH$7="","",
(
SUMIFS(IF($G$4="作業時間（hh:mm）",中間処理!$G:$G,中間処理!$I:$I),中間処理!$E:$E,AH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197,中間処理!$B:$B,"予定",中間処理!$C:$C,"&gt;="&amp;$G$1,中間処理!$C:$C,"&lt;="&amp;$G$2,中間処理!$D:$D,IF($G$3="すべての作業","&lt;&gt;",$G$3)),0)
)
/IF($G$5="10aあたり",AH$8*10,1)),"")</f>
        <v/>
      </c>
      <c r="AI197" s="35" t="str">
        <f>IFERROR(IF(AI$7="","",
(
SUMIFS(IF($G$4="作業時間（hh:mm）",中間処理!$G:$G,中間処理!$I:$I),中間処理!$E:$E,AI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197,中間処理!$B:$B,"予定",中間処理!$C:$C,"&gt;="&amp;$G$1,中間処理!$C:$C,"&lt;="&amp;$G$2,中間処理!$D:$D,IF($G$3="すべての作業","&lt;&gt;",$G$3)),0)
)
/IF($G$5="10aあたり",AI$8*10,1)),"")</f>
        <v/>
      </c>
      <c r="AJ197" s="35" t="str">
        <f>IFERROR(IF(AJ$7="","",
(
SUMIFS(IF($G$4="作業時間（hh:mm）",中間処理!$G:$G,中間処理!$I:$I),中間処理!$E:$E,AJ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197,中間処理!$B:$B,"予定",中間処理!$C:$C,"&gt;="&amp;$G$1,中間処理!$C:$C,"&lt;="&amp;$G$2,中間処理!$D:$D,IF($G$3="すべての作業","&lt;&gt;",$G$3)),0)
)
/IF($G$5="10aあたり",AJ$8*10,1)),"")</f>
        <v/>
      </c>
      <c r="AK197" s="35" t="str">
        <f>IFERROR(IF(AK$7="","",
(
SUMIFS(IF($G$4="作業時間（hh:mm）",中間処理!$G:$G,中間処理!$I:$I),中間処理!$E:$E,AK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197,中間処理!$B:$B,"予定",中間処理!$C:$C,"&gt;="&amp;$G$1,中間処理!$C:$C,"&lt;="&amp;$G$2,中間処理!$D:$D,IF($G$3="すべての作業","&lt;&gt;",$G$3)),0)
)
/IF($G$5="10aあたり",AK$8*10,1)),"")</f>
        <v/>
      </c>
      <c r="AL197" s="35" t="str">
        <f>IFERROR(IF(AL$7="","",
(
SUMIFS(IF($G$4="作業時間（hh:mm）",中間処理!$G:$G,中間処理!$I:$I),中間処理!$E:$E,AL$7,中間処理!$F:$F,$F197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197,中間処理!$B:$B,"予定",中間処理!$C:$C,"&gt;="&amp;$G$1,中間処理!$C:$C,"&lt;="&amp;$G$2,中間処理!$D:$D,IF($G$3="すべての作業","&lt;&gt;",$G$3)),0)
)
/IF($G$5="10aあたり",AL$8*10,1)),"")</f>
        <v/>
      </c>
    </row>
    <row r="198" spans="7:38">
      <c r="G198" s="13"/>
      <c r="H198" s="22" t="str">
        <f>IF(G198="","",
IF(G$4="作業時間（hh:mm）",SUM(I198:AL198),
IF(
COUNTIFS(単価情報!C:C,F198,単価情報!B:B,"作業者",単価情報!K:K,"&gt;="&amp;G$1,単価情報!J:J,"&lt;="&amp;G$2)
+COUNTIFS(単価情報!C:C,F198,単価情報!B:B,"作業者",単価情報!K:K,"",単価情報!J:J,"&lt;="&amp;G$2)=0,
"単価設定なし",SUM(I198:AL198))))</f>
        <v/>
      </c>
      <c r="I198" s="34" t="str">
        <f>IFERROR(IF(I$7="","",
(
SUMIFS(IF($G$4="作業時間（hh:mm）",中間処理!$G:$G,中間処理!$I:$I),中間処理!$E:$E,I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198,中間処理!$B:$B,"予定",中間処理!$C:$C,"&gt;="&amp;$G$1,中間処理!$C:$C,"&lt;="&amp;$G$2,中間処理!$D:$D,IF($G$3="すべての作業","&lt;&gt;",$G$3)),0)
)
/IF($G$5="10aあたり",I$8*10,1)),"")</f>
        <v/>
      </c>
      <c r="J198" s="35" t="str">
        <f>IFERROR(IF(J$7="","",
(
SUMIFS(IF($G$4="作業時間（hh:mm）",中間処理!$G:$G,中間処理!$I:$I),中間処理!$E:$E,J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198,中間処理!$B:$B,"予定",中間処理!$C:$C,"&gt;="&amp;$G$1,中間処理!$C:$C,"&lt;="&amp;$G$2,中間処理!$D:$D,IF($G$3="すべての作業","&lt;&gt;",$G$3)),0)
)
/IF($G$5="10aあたり",J$8*10,1)),"")</f>
        <v/>
      </c>
      <c r="K198" s="35" t="str">
        <f>IFERROR(IF(K$7="","",
(
SUMIFS(IF($G$4="作業時間（hh:mm）",中間処理!$G:$G,中間処理!$I:$I),中間処理!$E:$E,K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198,中間処理!$B:$B,"予定",中間処理!$C:$C,"&gt;="&amp;$G$1,中間処理!$C:$C,"&lt;="&amp;$G$2,中間処理!$D:$D,IF($G$3="すべての作業","&lt;&gt;",$G$3)),0)
)
/IF($G$5="10aあたり",K$8*10,1)),"")</f>
        <v/>
      </c>
      <c r="L198" s="35" t="str">
        <f>IFERROR(IF(L$7="","",
(
SUMIFS(IF($G$4="作業時間（hh:mm）",中間処理!$G:$G,中間処理!$I:$I),中間処理!$E:$E,L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198,中間処理!$B:$B,"予定",中間処理!$C:$C,"&gt;="&amp;$G$1,中間処理!$C:$C,"&lt;="&amp;$G$2,中間処理!$D:$D,IF($G$3="すべての作業","&lt;&gt;",$G$3)),0)
)
/IF($G$5="10aあたり",L$8*10,1)),"")</f>
        <v/>
      </c>
      <c r="M198" s="35" t="str">
        <f>IFERROR(IF(M$7="","",
(
SUMIFS(IF($G$4="作業時間（hh:mm）",中間処理!$G:$G,中間処理!$I:$I),中間処理!$E:$E,M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198,中間処理!$B:$B,"予定",中間処理!$C:$C,"&gt;="&amp;$G$1,中間処理!$C:$C,"&lt;="&amp;$G$2,中間処理!$D:$D,IF($G$3="すべての作業","&lt;&gt;",$G$3)),0)
)
/IF($G$5="10aあたり",M$8*10,1)),"")</f>
        <v/>
      </c>
      <c r="N198" s="35" t="str">
        <f>IFERROR(IF(N$7="","",
(
SUMIFS(IF($G$4="作業時間（hh:mm）",中間処理!$G:$G,中間処理!$I:$I),中間処理!$E:$E,N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198,中間処理!$B:$B,"予定",中間処理!$C:$C,"&gt;="&amp;$G$1,中間処理!$C:$C,"&lt;="&amp;$G$2,中間処理!$D:$D,IF($G$3="すべての作業","&lt;&gt;",$G$3)),0)
)
/IF($G$5="10aあたり",N$8*10,1)),"")</f>
        <v/>
      </c>
      <c r="O198" s="35" t="str">
        <f>IFERROR(IF(O$7="","",
(
SUMIFS(IF($G$4="作業時間（hh:mm）",中間処理!$G:$G,中間処理!$I:$I),中間処理!$E:$E,O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198,中間処理!$B:$B,"予定",中間処理!$C:$C,"&gt;="&amp;$G$1,中間処理!$C:$C,"&lt;="&amp;$G$2,中間処理!$D:$D,IF($G$3="すべての作業","&lt;&gt;",$G$3)),0)
)
/IF($G$5="10aあたり",O$8*10,1)),"")</f>
        <v/>
      </c>
      <c r="P198" s="35" t="str">
        <f>IFERROR(IF(P$7="","",
(
SUMIFS(IF($G$4="作業時間（hh:mm）",中間処理!$G:$G,中間処理!$I:$I),中間処理!$E:$E,P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198,中間処理!$B:$B,"予定",中間処理!$C:$C,"&gt;="&amp;$G$1,中間処理!$C:$C,"&lt;="&amp;$G$2,中間処理!$D:$D,IF($G$3="すべての作業","&lt;&gt;",$G$3)),0)
)
/IF($G$5="10aあたり",P$8*10,1)),"")</f>
        <v/>
      </c>
      <c r="Q198" s="35" t="str">
        <f>IFERROR(IF(Q$7="","",
(
SUMIFS(IF($G$4="作業時間（hh:mm）",中間処理!$G:$G,中間処理!$I:$I),中間処理!$E:$E,Q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198,中間処理!$B:$B,"予定",中間処理!$C:$C,"&gt;="&amp;$G$1,中間処理!$C:$C,"&lt;="&amp;$G$2,中間処理!$D:$D,IF($G$3="すべての作業","&lt;&gt;",$G$3)),0)
)
/IF($G$5="10aあたり",Q$8*10,1)),"")</f>
        <v/>
      </c>
      <c r="R198" s="35" t="str">
        <f>IFERROR(IF(R$7="","",
(
SUMIFS(IF($G$4="作業時間（hh:mm）",中間処理!$G:$G,中間処理!$I:$I),中間処理!$E:$E,R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198,中間処理!$B:$B,"予定",中間処理!$C:$C,"&gt;="&amp;$G$1,中間処理!$C:$C,"&lt;="&amp;$G$2,中間処理!$D:$D,IF($G$3="すべての作業","&lt;&gt;",$G$3)),0)
)
/IF($G$5="10aあたり",R$8*10,1)),"")</f>
        <v/>
      </c>
      <c r="S198" s="35" t="str">
        <f>IFERROR(IF(S$7="","",
(
SUMIFS(IF($G$4="作業時間（hh:mm）",中間処理!$G:$G,中間処理!$I:$I),中間処理!$E:$E,S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198,中間処理!$B:$B,"予定",中間処理!$C:$C,"&gt;="&amp;$G$1,中間処理!$C:$C,"&lt;="&amp;$G$2,中間処理!$D:$D,IF($G$3="すべての作業","&lt;&gt;",$G$3)),0)
)
/IF($G$5="10aあたり",S$8*10,1)),"")</f>
        <v/>
      </c>
      <c r="T198" s="35" t="str">
        <f>IFERROR(IF(T$7="","",
(
SUMIFS(IF($G$4="作業時間（hh:mm）",中間処理!$G:$G,中間処理!$I:$I),中間処理!$E:$E,T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198,中間処理!$B:$B,"予定",中間処理!$C:$C,"&gt;="&amp;$G$1,中間処理!$C:$C,"&lt;="&amp;$G$2,中間処理!$D:$D,IF($G$3="すべての作業","&lt;&gt;",$G$3)),0)
)
/IF($G$5="10aあたり",T$8*10,1)),"")</f>
        <v/>
      </c>
      <c r="U198" s="35" t="str">
        <f>IFERROR(IF(U$7="","",
(
SUMIFS(IF($G$4="作業時間（hh:mm）",中間処理!$G:$G,中間処理!$I:$I),中間処理!$E:$E,U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198,中間処理!$B:$B,"予定",中間処理!$C:$C,"&gt;="&amp;$G$1,中間処理!$C:$C,"&lt;="&amp;$G$2,中間処理!$D:$D,IF($G$3="すべての作業","&lt;&gt;",$G$3)),0)
)
/IF($G$5="10aあたり",U$8*10,1)),"")</f>
        <v/>
      </c>
      <c r="V198" s="35" t="str">
        <f>IFERROR(IF(V$7="","",
(
SUMIFS(IF($G$4="作業時間（hh:mm）",中間処理!$G:$G,中間処理!$I:$I),中間処理!$E:$E,V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198,中間処理!$B:$B,"予定",中間処理!$C:$C,"&gt;="&amp;$G$1,中間処理!$C:$C,"&lt;="&amp;$G$2,中間処理!$D:$D,IF($G$3="すべての作業","&lt;&gt;",$G$3)),0)
)
/IF($G$5="10aあたり",V$8*10,1)),"")</f>
        <v/>
      </c>
      <c r="W198" s="35" t="str">
        <f>IFERROR(IF(W$7="","",
(
SUMIFS(IF($G$4="作業時間（hh:mm）",中間処理!$G:$G,中間処理!$I:$I),中間処理!$E:$E,W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198,中間処理!$B:$B,"予定",中間処理!$C:$C,"&gt;="&amp;$G$1,中間処理!$C:$C,"&lt;="&amp;$G$2,中間処理!$D:$D,IF($G$3="すべての作業","&lt;&gt;",$G$3)),0)
)
/IF($G$5="10aあたり",W$8*10,1)),"")</f>
        <v/>
      </c>
      <c r="X198" s="35" t="str">
        <f>IFERROR(IF(X$7="","",
(
SUMIFS(IF($G$4="作業時間（hh:mm）",中間処理!$G:$G,中間処理!$I:$I),中間処理!$E:$E,X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198,中間処理!$B:$B,"予定",中間処理!$C:$C,"&gt;="&amp;$G$1,中間処理!$C:$C,"&lt;="&amp;$G$2,中間処理!$D:$D,IF($G$3="すべての作業","&lt;&gt;",$G$3)),0)
)
/IF($G$5="10aあたり",X$8*10,1)),"")</f>
        <v/>
      </c>
      <c r="Y198" s="35" t="str">
        <f>IFERROR(IF(Y$7="","",
(
SUMIFS(IF($G$4="作業時間（hh:mm）",中間処理!$G:$G,中間処理!$I:$I),中間処理!$E:$E,Y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198,中間処理!$B:$B,"予定",中間処理!$C:$C,"&gt;="&amp;$G$1,中間処理!$C:$C,"&lt;="&amp;$G$2,中間処理!$D:$D,IF($G$3="すべての作業","&lt;&gt;",$G$3)),0)
)
/IF($G$5="10aあたり",Y$8*10,1)),"")</f>
        <v/>
      </c>
      <c r="Z198" s="35" t="str">
        <f>IFERROR(IF(Z$7="","",
(
SUMIFS(IF($G$4="作業時間（hh:mm）",中間処理!$G:$G,中間処理!$I:$I),中間処理!$E:$E,Z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198,中間処理!$B:$B,"予定",中間処理!$C:$C,"&gt;="&amp;$G$1,中間処理!$C:$C,"&lt;="&amp;$G$2,中間処理!$D:$D,IF($G$3="すべての作業","&lt;&gt;",$G$3)),0)
)
/IF($G$5="10aあたり",Z$8*10,1)),"")</f>
        <v/>
      </c>
      <c r="AA198" s="35" t="str">
        <f>IFERROR(IF(AA$7="","",
(
SUMIFS(IF($G$4="作業時間（hh:mm）",中間処理!$G:$G,中間処理!$I:$I),中間処理!$E:$E,AA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198,中間処理!$B:$B,"予定",中間処理!$C:$C,"&gt;="&amp;$G$1,中間処理!$C:$C,"&lt;="&amp;$G$2,中間処理!$D:$D,IF($G$3="すべての作業","&lt;&gt;",$G$3)),0)
)
/IF($G$5="10aあたり",AA$8*10,1)),"")</f>
        <v/>
      </c>
      <c r="AB198" s="35" t="str">
        <f>IFERROR(IF(AB$7="","",
(
SUMIFS(IF($G$4="作業時間（hh:mm）",中間処理!$G:$G,中間処理!$I:$I),中間処理!$E:$E,AB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198,中間処理!$B:$B,"予定",中間処理!$C:$C,"&gt;="&amp;$G$1,中間処理!$C:$C,"&lt;="&amp;$G$2,中間処理!$D:$D,IF($G$3="すべての作業","&lt;&gt;",$G$3)),0)
)
/IF($G$5="10aあたり",AB$8*10,1)),"")</f>
        <v/>
      </c>
      <c r="AC198" s="35" t="str">
        <f>IFERROR(IF(AC$7="","",
(
SUMIFS(IF($G$4="作業時間（hh:mm）",中間処理!$G:$G,中間処理!$I:$I),中間処理!$E:$E,AC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198,中間処理!$B:$B,"予定",中間処理!$C:$C,"&gt;="&amp;$G$1,中間処理!$C:$C,"&lt;="&amp;$G$2,中間処理!$D:$D,IF($G$3="すべての作業","&lt;&gt;",$G$3)),0)
)
/IF($G$5="10aあたり",AC$8*10,1)),"")</f>
        <v/>
      </c>
      <c r="AD198" s="35" t="str">
        <f>IFERROR(IF(AD$7="","",
(
SUMIFS(IF($G$4="作業時間（hh:mm）",中間処理!$G:$G,中間処理!$I:$I),中間処理!$E:$E,AD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198,中間処理!$B:$B,"予定",中間処理!$C:$C,"&gt;="&amp;$G$1,中間処理!$C:$C,"&lt;="&amp;$G$2,中間処理!$D:$D,IF($G$3="すべての作業","&lt;&gt;",$G$3)),0)
)
/IF($G$5="10aあたり",AD$8*10,1)),"")</f>
        <v/>
      </c>
      <c r="AE198" s="35" t="str">
        <f>IFERROR(IF(AE$7="","",
(
SUMIFS(IF($G$4="作業時間（hh:mm）",中間処理!$G:$G,中間処理!$I:$I),中間処理!$E:$E,AE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198,中間処理!$B:$B,"予定",中間処理!$C:$C,"&gt;="&amp;$G$1,中間処理!$C:$C,"&lt;="&amp;$G$2,中間処理!$D:$D,IF($G$3="すべての作業","&lt;&gt;",$G$3)),0)
)
/IF($G$5="10aあたり",AE$8*10,1)),"")</f>
        <v/>
      </c>
      <c r="AF198" s="35" t="str">
        <f>IFERROR(IF(AF$7="","",
(
SUMIFS(IF($G$4="作業時間（hh:mm）",中間処理!$G:$G,中間処理!$I:$I),中間処理!$E:$E,AF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198,中間処理!$B:$B,"予定",中間処理!$C:$C,"&gt;="&amp;$G$1,中間処理!$C:$C,"&lt;="&amp;$G$2,中間処理!$D:$D,IF($G$3="すべての作業","&lt;&gt;",$G$3)),0)
)
/IF($G$5="10aあたり",AF$8*10,1)),"")</f>
        <v/>
      </c>
      <c r="AG198" s="35" t="str">
        <f>IFERROR(IF(AG$7="","",
(
SUMIFS(IF($G$4="作業時間（hh:mm）",中間処理!$G:$G,中間処理!$I:$I),中間処理!$E:$E,AG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198,中間処理!$B:$B,"予定",中間処理!$C:$C,"&gt;="&amp;$G$1,中間処理!$C:$C,"&lt;="&amp;$G$2,中間処理!$D:$D,IF($G$3="すべての作業","&lt;&gt;",$G$3)),0)
)
/IF($G$5="10aあたり",AG$8*10,1)),"")</f>
        <v/>
      </c>
      <c r="AH198" s="35" t="str">
        <f>IFERROR(IF(AH$7="","",
(
SUMIFS(IF($G$4="作業時間（hh:mm）",中間処理!$G:$G,中間処理!$I:$I),中間処理!$E:$E,AH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198,中間処理!$B:$B,"予定",中間処理!$C:$C,"&gt;="&amp;$G$1,中間処理!$C:$C,"&lt;="&amp;$G$2,中間処理!$D:$D,IF($G$3="すべての作業","&lt;&gt;",$G$3)),0)
)
/IF($G$5="10aあたり",AH$8*10,1)),"")</f>
        <v/>
      </c>
      <c r="AI198" s="35" t="str">
        <f>IFERROR(IF(AI$7="","",
(
SUMIFS(IF($G$4="作業時間（hh:mm）",中間処理!$G:$G,中間処理!$I:$I),中間処理!$E:$E,AI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198,中間処理!$B:$B,"予定",中間処理!$C:$C,"&gt;="&amp;$G$1,中間処理!$C:$C,"&lt;="&amp;$G$2,中間処理!$D:$D,IF($G$3="すべての作業","&lt;&gt;",$G$3)),0)
)
/IF($G$5="10aあたり",AI$8*10,1)),"")</f>
        <v/>
      </c>
      <c r="AJ198" s="35" t="str">
        <f>IFERROR(IF(AJ$7="","",
(
SUMIFS(IF($G$4="作業時間（hh:mm）",中間処理!$G:$G,中間処理!$I:$I),中間処理!$E:$E,AJ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198,中間処理!$B:$B,"予定",中間処理!$C:$C,"&gt;="&amp;$G$1,中間処理!$C:$C,"&lt;="&amp;$G$2,中間処理!$D:$D,IF($G$3="すべての作業","&lt;&gt;",$G$3)),0)
)
/IF($G$5="10aあたり",AJ$8*10,1)),"")</f>
        <v/>
      </c>
      <c r="AK198" s="35" t="str">
        <f>IFERROR(IF(AK$7="","",
(
SUMIFS(IF($G$4="作業時間（hh:mm）",中間処理!$G:$G,中間処理!$I:$I),中間処理!$E:$E,AK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198,中間処理!$B:$B,"予定",中間処理!$C:$C,"&gt;="&amp;$G$1,中間処理!$C:$C,"&lt;="&amp;$G$2,中間処理!$D:$D,IF($G$3="すべての作業","&lt;&gt;",$G$3)),0)
)
/IF($G$5="10aあたり",AK$8*10,1)),"")</f>
        <v/>
      </c>
      <c r="AL198" s="35" t="str">
        <f>IFERROR(IF(AL$7="","",
(
SUMIFS(IF($G$4="作業時間（hh:mm）",中間処理!$G:$G,中間処理!$I:$I),中間処理!$E:$E,AL$7,中間処理!$F:$F,$F198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198,中間処理!$B:$B,"予定",中間処理!$C:$C,"&gt;="&amp;$G$1,中間処理!$C:$C,"&lt;="&amp;$G$2,中間処理!$D:$D,IF($G$3="すべての作業","&lt;&gt;",$G$3)),0)
)
/IF($G$5="10aあたり",AL$8*10,1)),"")</f>
        <v/>
      </c>
    </row>
    <row r="199" spans="7:38">
      <c r="G199" s="13"/>
      <c r="H199" s="22" t="str">
        <f>IF(G199="","",
IF(G$4="作業時間（hh:mm）",SUM(I199:AL199),
IF(
COUNTIFS(単価情報!C:C,F199,単価情報!B:B,"作業者",単価情報!K:K,"&gt;="&amp;G$1,単価情報!J:J,"&lt;="&amp;G$2)
+COUNTIFS(単価情報!C:C,F199,単価情報!B:B,"作業者",単価情報!K:K,"",単価情報!J:J,"&lt;="&amp;G$2)=0,
"単価設定なし",SUM(I199:AL199))))</f>
        <v/>
      </c>
      <c r="I199" s="34" t="str">
        <f>IFERROR(IF(I$7="","",
(
SUMIFS(IF($G$4="作業時間（hh:mm）",中間処理!$G:$G,中間処理!$I:$I),中間処理!$E:$E,I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199,中間処理!$B:$B,"予定",中間処理!$C:$C,"&gt;="&amp;$G$1,中間処理!$C:$C,"&lt;="&amp;$G$2,中間処理!$D:$D,IF($G$3="すべての作業","&lt;&gt;",$G$3)),0)
)
/IF($G$5="10aあたり",I$8*10,1)),"")</f>
        <v/>
      </c>
      <c r="J199" s="35" t="str">
        <f>IFERROR(IF(J$7="","",
(
SUMIFS(IF($G$4="作業時間（hh:mm）",中間処理!$G:$G,中間処理!$I:$I),中間処理!$E:$E,J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199,中間処理!$B:$B,"予定",中間処理!$C:$C,"&gt;="&amp;$G$1,中間処理!$C:$C,"&lt;="&amp;$G$2,中間処理!$D:$D,IF($G$3="すべての作業","&lt;&gt;",$G$3)),0)
)
/IF($G$5="10aあたり",J$8*10,1)),"")</f>
        <v/>
      </c>
      <c r="K199" s="35" t="str">
        <f>IFERROR(IF(K$7="","",
(
SUMIFS(IF($G$4="作業時間（hh:mm）",中間処理!$G:$G,中間処理!$I:$I),中間処理!$E:$E,K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199,中間処理!$B:$B,"予定",中間処理!$C:$C,"&gt;="&amp;$G$1,中間処理!$C:$C,"&lt;="&amp;$G$2,中間処理!$D:$D,IF($G$3="すべての作業","&lt;&gt;",$G$3)),0)
)
/IF($G$5="10aあたり",K$8*10,1)),"")</f>
        <v/>
      </c>
      <c r="L199" s="35" t="str">
        <f>IFERROR(IF(L$7="","",
(
SUMIFS(IF($G$4="作業時間（hh:mm）",中間処理!$G:$G,中間処理!$I:$I),中間処理!$E:$E,L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199,中間処理!$B:$B,"予定",中間処理!$C:$C,"&gt;="&amp;$G$1,中間処理!$C:$C,"&lt;="&amp;$G$2,中間処理!$D:$D,IF($G$3="すべての作業","&lt;&gt;",$G$3)),0)
)
/IF($G$5="10aあたり",L$8*10,1)),"")</f>
        <v/>
      </c>
      <c r="M199" s="35" t="str">
        <f>IFERROR(IF(M$7="","",
(
SUMIFS(IF($G$4="作業時間（hh:mm）",中間処理!$G:$G,中間処理!$I:$I),中間処理!$E:$E,M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199,中間処理!$B:$B,"予定",中間処理!$C:$C,"&gt;="&amp;$G$1,中間処理!$C:$C,"&lt;="&amp;$G$2,中間処理!$D:$D,IF($G$3="すべての作業","&lt;&gt;",$G$3)),0)
)
/IF($G$5="10aあたり",M$8*10,1)),"")</f>
        <v/>
      </c>
      <c r="N199" s="35" t="str">
        <f>IFERROR(IF(N$7="","",
(
SUMIFS(IF($G$4="作業時間（hh:mm）",中間処理!$G:$G,中間処理!$I:$I),中間処理!$E:$E,N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199,中間処理!$B:$B,"予定",中間処理!$C:$C,"&gt;="&amp;$G$1,中間処理!$C:$C,"&lt;="&amp;$G$2,中間処理!$D:$D,IF($G$3="すべての作業","&lt;&gt;",$G$3)),0)
)
/IF($G$5="10aあたり",N$8*10,1)),"")</f>
        <v/>
      </c>
      <c r="O199" s="35" t="str">
        <f>IFERROR(IF(O$7="","",
(
SUMIFS(IF($G$4="作業時間（hh:mm）",中間処理!$G:$G,中間処理!$I:$I),中間処理!$E:$E,O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199,中間処理!$B:$B,"予定",中間処理!$C:$C,"&gt;="&amp;$G$1,中間処理!$C:$C,"&lt;="&amp;$G$2,中間処理!$D:$D,IF($G$3="すべての作業","&lt;&gt;",$G$3)),0)
)
/IF($G$5="10aあたり",O$8*10,1)),"")</f>
        <v/>
      </c>
      <c r="P199" s="35" t="str">
        <f>IFERROR(IF(P$7="","",
(
SUMIFS(IF($G$4="作業時間（hh:mm）",中間処理!$G:$G,中間処理!$I:$I),中間処理!$E:$E,P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199,中間処理!$B:$B,"予定",中間処理!$C:$C,"&gt;="&amp;$G$1,中間処理!$C:$C,"&lt;="&amp;$G$2,中間処理!$D:$D,IF($G$3="すべての作業","&lt;&gt;",$G$3)),0)
)
/IF($G$5="10aあたり",P$8*10,1)),"")</f>
        <v/>
      </c>
      <c r="Q199" s="35" t="str">
        <f>IFERROR(IF(Q$7="","",
(
SUMIFS(IF($G$4="作業時間（hh:mm）",中間処理!$G:$G,中間処理!$I:$I),中間処理!$E:$E,Q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199,中間処理!$B:$B,"予定",中間処理!$C:$C,"&gt;="&amp;$G$1,中間処理!$C:$C,"&lt;="&amp;$G$2,中間処理!$D:$D,IF($G$3="すべての作業","&lt;&gt;",$G$3)),0)
)
/IF($G$5="10aあたり",Q$8*10,1)),"")</f>
        <v/>
      </c>
      <c r="R199" s="35" t="str">
        <f>IFERROR(IF(R$7="","",
(
SUMIFS(IF($G$4="作業時間（hh:mm）",中間処理!$G:$G,中間処理!$I:$I),中間処理!$E:$E,R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199,中間処理!$B:$B,"予定",中間処理!$C:$C,"&gt;="&amp;$G$1,中間処理!$C:$C,"&lt;="&amp;$G$2,中間処理!$D:$D,IF($G$3="すべての作業","&lt;&gt;",$G$3)),0)
)
/IF($G$5="10aあたり",R$8*10,1)),"")</f>
        <v/>
      </c>
      <c r="S199" s="35" t="str">
        <f>IFERROR(IF(S$7="","",
(
SUMIFS(IF($G$4="作業時間（hh:mm）",中間処理!$G:$G,中間処理!$I:$I),中間処理!$E:$E,S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199,中間処理!$B:$B,"予定",中間処理!$C:$C,"&gt;="&amp;$G$1,中間処理!$C:$C,"&lt;="&amp;$G$2,中間処理!$D:$D,IF($G$3="すべての作業","&lt;&gt;",$G$3)),0)
)
/IF($G$5="10aあたり",S$8*10,1)),"")</f>
        <v/>
      </c>
      <c r="T199" s="35" t="str">
        <f>IFERROR(IF(T$7="","",
(
SUMIFS(IF($G$4="作業時間（hh:mm）",中間処理!$G:$G,中間処理!$I:$I),中間処理!$E:$E,T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199,中間処理!$B:$B,"予定",中間処理!$C:$C,"&gt;="&amp;$G$1,中間処理!$C:$C,"&lt;="&amp;$G$2,中間処理!$D:$D,IF($G$3="すべての作業","&lt;&gt;",$G$3)),0)
)
/IF($G$5="10aあたり",T$8*10,1)),"")</f>
        <v/>
      </c>
      <c r="U199" s="35" t="str">
        <f>IFERROR(IF(U$7="","",
(
SUMIFS(IF($G$4="作業時間（hh:mm）",中間処理!$G:$G,中間処理!$I:$I),中間処理!$E:$E,U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199,中間処理!$B:$B,"予定",中間処理!$C:$C,"&gt;="&amp;$G$1,中間処理!$C:$C,"&lt;="&amp;$G$2,中間処理!$D:$D,IF($G$3="すべての作業","&lt;&gt;",$G$3)),0)
)
/IF($G$5="10aあたり",U$8*10,1)),"")</f>
        <v/>
      </c>
      <c r="V199" s="35" t="str">
        <f>IFERROR(IF(V$7="","",
(
SUMIFS(IF($G$4="作業時間（hh:mm）",中間処理!$G:$G,中間処理!$I:$I),中間処理!$E:$E,V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199,中間処理!$B:$B,"予定",中間処理!$C:$C,"&gt;="&amp;$G$1,中間処理!$C:$C,"&lt;="&amp;$G$2,中間処理!$D:$D,IF($G$3="すべての作業","&lt;&gt;",$G$3)),0)
)
/IF($G$5="10aあたり",V$8*10,1)),"")</f>
        <v/>
      </c>
      <c r="W199" s="35" t="str">
        <f>IFERROR(IF(W$7="","",
(
SUMIFS(IF($G$4="作業時間（hh:mm）",中間処理!$G:$G,中間処理!$I:$I),中間処理!$E:$E,W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199,中間処理!$B:$B,"予定",中間処理!$C:$C,"&gt;="&amp;$G$1,中間処理!$C:$C,"&lt;="&amp;$G$2,中間処理!$D:$D,IF($G$3="すべての作業","&lt;&gt;",$G$3)),0)
)
/IF($G$5="10aあたり",W$8*10,1)),"")</f>
        <v/>
      </c>
      <c r="X199" s="35" t="str">
        <f>IFERROR(IF(X$7="","",
(
SUMIFS(IF($G$4="作業時間（hh:mm）",中間処理!$G:$G,中間処理!$I:$I),中間処理!$E:$E,X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199,中間処理!$B:$B,"予定",中間処理!$C:$C,"&gt;="&amp;$G$1,中間処理!$C:$C,"&lt;="&amp;$G$2,中間処理!$D:$D,IF($G$3="すべての作業","&lt;&gt;",$G$3)),0)
)
/IF($G$5="10aあたり",X$8*10,1)),"")</f>
        <v/>
      </c>
      <c r="Y199" s="35" t="str">
        <f>IFERROR(IF(Y$7="","",
(
SUMIFS(IF($G$4="作業時間（hh:mm）",中間処理!$G:$G,中間処理!$I:$I),中間処理!$E:$E,Y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199,中間処理!$B:$B,"予定",中間処理!$C:$C,"&gt;="&amp;$G$1,中間処理!$C:$C,"&lt;="&amp;$G$2,中間処理!$D:$D,IF($G$3="すべての作業","&lt;&gt;",$G$3)),0)
)
/IF($G$5="10aあたり",Y$8*10,1)),"")</f>
        <v/>
      </c>
      <c r="Z199" s="35" t="str">
        <f>IFERROR(IF(Z$7="","",
(
SUMIFS(IF($G$4="作業時間（hh:mm）",中間処理!$G:$G,中間処理!$I:$I),中間処理!$E:$E,Z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199,中間処理!$B:$B,"予定",中間処理!$C:$C,"&gt;="&amp;$G$1,中間処理!$C:$C,"&lt;="&amp;$G$2,中間処理!$D:$D,IF($G$3="すべての作業","&lt;&gt;",$G$3)),0)
)
/IF($G$5="10aあたり",Z$8*10,1)),"")</f>
        <v/>
      </c>
      <c r="AA199" s="35" t="str">
        <f>IFERROR(IF(AA$7="","",
(
SUMIFS(IF($G$4="作業時間（hh:mm）",中間処理!$G:$G,中間処理!$I:$I),中間処理!$E:$E,AA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199,中間処理!$B:$B,"予定",中間処理!$C:$C,"&gt;="&amp;$G$1,中間処理!$C:$C,"&lt;="&amp;$G$2,中間処理!$D:$D,IF($G$3="すべての作業","&lt;&gt;",$G$3)),0)
)
/IF($G$5="10aあたり",AA$8*10,1)),"")</f>
        <v/>
      </c>
      <c r="AB199" s="35" t="str">
        <f>IFERROR(IF(AB$7="","",
(
SUMIFS(IF($G$4="作業時間（hh:mm）",中間処理!$G:$G,中間処理!$I:$I),中間処理!$E:$E,AB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199,中間処理!$B:$B,"予定",中間処理!$C:$C,"&gt;="&amp;$G$1,中間処理!$C:$C,"&lt;="&amp;$G$2,中間処理!$D:$D,IF($G$3="すべての作業","&lt;&gt;",$G$3)),0)
)
/IF($G$5="10aあたり",AB$8*10,1)),"")</f>
        <v/>
      </c>
      <c r="AC199" s="35" t="str">
        <f>IFERROR(IF(AC$7="","",
(
SUMIFS(IF($G$4="作業時間（hh:mm）",中間処理!$G:$G,中間処理!$I:$I),中間処理!$E:$E,AC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199,中間処理!$B:$B,"予定",中間処理!$C:$C,"&gt;="&amp;$G$1,中間処理!$C:$C,"&lt;="&amp;$G$2,中間処理!$D:$D,IF($G$3="すべての作業","&lt;&gt;",$G$3)),0)
)
/IF($G$5="10aあたり",AC$8*10,1)),"")</f>
        <v/>
      </c>
      <c r="AD199" s="35" t="str">
        <f>IFERROR(IF(AD$7="","",
(
SUMIFS(IF($G$4="作業時間（hh:mm）",中間処理!$G:$G,中間処理!$I:$I),中間処理!$E:$E,AD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199,中間処理!$B:$B,"予定",中間処理!$C:$C,"&gt;="&amp;$G$1,中間処理!$C:$C,"&lt;="&amp;$G$2,中間処理!$D:$D,IF($G$3="すべての作業","&lt;&gt;",$G$3)),0)
)
/IF($G$5="10aあたり",AD$8*10,1)),"")</f>
        <v/>
      </c>
      <c r="AE199" s="35" t="str">
        <f>IFERROR(IF(AE$7="","",
(
SUMIFS(IF($G$4="作業時間（hh:mm）",中間処理!$G:$G,中間処理!$I:$I),中間処理!$E:$E,AE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199,中間処理!$B:$B,"予定",中間処理!$C:$C,"&gt;="&amp;$G$1,中間処理!$C:$C,"&lt;="&amp;$G$2,中間処理!$D:$D,IF($G$3="すべての作業","&lt;&gt;",$G$3)),0)
)
/IF($G$5="10aあたり",AE$8*10,1)),"")</f>
        <v/>
      </c>
      <c r="AF199" s="35" t="str">
        <f>IFERROR(IF(AF$7="","",
(
SUMIFS(IF($G$4="作業時間（hh:mm）",中間処理!$G:$G,中間処理!$I:$I),中間処理!$E:$E,AF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199,中間処理!$B:$B,"予定",中間処理!$C:$C,"&gt;="&amp;$G$1,中間処理!$C:$C,"&lt;="&amp;$G$2,中間処理!$D:$D,IF($G$3="すべての作業","&lt;&gt;",$G$3)),0)
)
/IF($G$5="10aあたり",AF$8*10,1)),"")</f>
        <v/>
      </c>
      <c r="AG199" s="35" t="str">
        <f>IFERROR(IF(AG$7="","",
(
SUMIFS(IF($G$4="作業時間（hh:mm）",中間処理!$G:$G,中間処理!$I:$I),中間処理!$E:$E,AG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199,中間処理!$B:$B,"予定",中間処理!$C:$C,"&gt;="&amp;$G$1,中間処理!$C:$C,"&lt;="&amp;$G$2,中間処理!$D:$D,IF($G$3="すべての作業","&lt;&gt;",$G$3)),0)
)
/IF($G$5="10aあたり",AG$8*10,1)),"")</f>
        <v/>
      </c>
      <c r="AH199" s="35" t="str">
        <f>IFERROR(IF(AH$7="","",
(
SUMIFS(IF($G$4="作業時間（hh:mm）",中間処理!$G:$G,中間処理!$I:$I),中間処理!$E:$E,AH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199,中間処理!$B:$B,"予定",中間処理!$C:$C,"&gt;="&amp;$G$1,中間処理!$C:$C,"&lt;="&amp;$G$2,中間処理!$D:$D,IF($G$3="すべての作業","&lt;&gt;",$G$3)),0)
)
/IF($G$5="10aあたり",AH$8*10,1)),"")</f>
        <v/>
      </c>
      <c r="AI199" s="35" t="str">
        <f>IFERROR(IF(AI$7="","",
(
SUMIFS(IF($G$4="作業時間（hh:mm）",中間処理!$G:$G,中間処理!$I:$I),中間処理!$E:$E,AI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199,中間処理!$B:$B,"予定",中間処理!$C:$C,"&gt;="&amp;$G$1,中間処理!$C:$C,"&lt;="&amp;$G$2,中間処理!$D:$D,IF($G$3="すべての作業","&lt;&gt;",$G$3)),0)
)
/IF($G$5="10aあたり",AI$8*10,1)),"")</f>
        <v/>
      </c>
      <c r="AJ199" s="35" t="str">
        <f>IFERROR(IF(AJ$7="","",
(
SUMIFS(IF($G$4="作業時間（hh:mm）",中間処理!$G:$G,中間処理!$I:$I),中間処理!$E:$E,AJ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199,中間処理!$B:$B,"予定",中間処理!$C:$C,"&gt;="&amp;$G$1,中間処理!$C:$C,"&lt;="&amp;$G$2,中間処理!$D:$D,IF($G$3="すべての作業","&lt;&gt;",$G$3)),0)
)
/IF($G$5="10aあたり",AJ$8*10,1)),"")</f>
        <v/>
      </c>
      <c r="AK199" s="35" t="str">
        <f>IFERROR(IF(AK$7="","",
(
SUMIFS(IF($G$4="作業時間（hh:mm）",中間処理!$G:$G,中間処理!$I:$I),中間処理!$E:$E,AK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199,中間処理!$B:$B,"予定",中間処理!$C:$C,"&gt;="&amp;$G$1,中間処理!$C:$C,"&lt;="&amp;$G$2,中間処理!$D:$D,IF($G$3="すべての作業","&lt;&gt;",$G$3)),0)
)
/IF($G$5="10aあたり",AK$8*10,1)),"")</f>
        <v/>
      </c>
      <c r="AL199" s="35" t="str">
        <f>IFERROR(IF(AL$7="","",
(
SUMIFS(IF($G$4="作業時間（hh:mm）",中間処理!$G:$G,中間処理!$I:$I),中間処理!$E:$E,AL$7,中間処理!$F:$F,$F199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199,中間処理!$B:$B,"予定",中間処理!$C:$C,"&gt;="&amp;$G$1,中間処理!$C:$C,"&lt;="&amp;$G$2,中間処理!$D:$D,IF($G$3="すべての作業","&lt;&gt;",$G$3)),0)
)
/IF($G$5="10aあたり",AL$8*10,1)),"")</f>
        <v/>
      </c>
    </row>
    <row r="200" spans="7:38">
      <c r="G200" s="13"/>
      <c r="H200" s="22" t="str">
        <f>IF(G200="","",
IF(G$4="作業時間（hh:mm）",SUM(I200:AL200),
IF(
COUNTIFS(単価情報!C:C,F200,単価情報!B:B,"作業者",単価情報!K:K,"&gt;="&amp;G$1,単価情報!J:J,"&lt;="&amp;G$2)
+COUNTIFS(単価情報!C:C,F200,単価情報!B:B,"作業者",単価情報!K:K,"",単価情報!J:J,"&lt;="&amp;G$2)=0,
"単価設定なし",SUM(I200:AL200))))</f>
        <v/>
      </c>
      <c r="I200" s="34" t="str">
        <f>IFERROR(IF(I$7="","",
(
SUMIFS(IF($G$4="作業時間（hh:mm）",中間処理!$G:$G,中間処理!$I:$I),中間処理!$E:$E,I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200,中間処理!$B:$B,"予定",中間処理!$C:$C,"&gt;="&amp;$G$1,中間処理!$C:$C,"&lt;="&amp;$G$2,中間処理!$D:$D,IF($G$3="すべての作業","&lt;&gt;",$G$3)),0)
)
/IF($G$5="10aあたり",I$8*10,1)),"")</f>
        <v/>
      </c>
      <c r="J200" s="35" t="str">
        <f>IFERROR(IF(J$7="","",
(
SUMIFS(IF($G$4="作業時間（hh:mm）",中間処理!$G:$G,中間処理!$I:$I),中間処理!$E:$E,J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200,中間処理!$B:$B,"予定",中間処理!$C:$C,"&gt;="&amp;$G$1,中間処理!$C:$C,"&lt;="&amp;$G$2,中間処理!$D:$D,IF($G$3="すべての作業","&lt;&gt;",$G$3)),0)
)
/IF($G$5="10aあたり",J$8*10,1)),"")</f>
        <v/>
      </c>
      <c r="K200" s="35" t="str">
        <f>IFERROR(IF(K$7="","",
(
SUMIFS(IF($G$4="作業時間（hh:mm）",中間処理!$G:$G,中間処理!$I:$I),中間処理!$E:$E,K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200,中間処理!$B:$B,"予定",中間処理!$C:$C,"&gt;="&amp;$G$1,中間処理!$C:$C,"&lt;="&amp;$G$2,中間処理!$D:$D,IF($G$3="すべての作業","&lt;&gt;",$G$3)),0)
)
/IF($G$5="10aあたり",K$8*10,1)),"")</f>
        <v/>
      </c>
      <c r="L200" s="35" t="str">
        <f>IFERROR(IF(L$7="","",
(
SUMIFS(IF($G$4="作業時間（hh:mm）",中間処理!$G:$G,中間処理!$I:$I),中間処理!$E:$E,L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200,中間処理!$B:$B,"予定",中間処理!$C:$C,"&gt;="&amp;$G$1,中間処理!$C:$C,"&lt;="&amp;$G$2,中間処理!$D:$D,IF($G$3="すべての作業","&lt;&gt;",$G$3)),0)
)
/IF($G$5="10aあたり",L$8*10,1)),"")</f>
        <v/>
      </c>
      <c r="M200" s="35" t="str">
        <f>IFERROR(IF(M$7="","",
(
SUMIFS(IF($G$4="作業時間（hh:mm）",中間処理!$G:$G,中間処理!$I:$I),中間処理!$E:$E,M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200,中間処理!$B:$B,"予定",中間処理!$C:$C,"&gt;="&amp;$G$1,中間処理!$C:$C,"&lt;="&amp;$G$2,中間処理!$D:$D,IF($G$3="すべての作業","&lt;&gt;",$G$3)),0)
)
/IF($G$5="10aあたり",M$8*10,1)),"")</f>
        <v/>
      </c>
      <c r="N200" s="35" t="str">
        <f>IFERROR(IF(N$7="","",
(
SUMIFS(IF($G$4="作業時間（hh:mm）",中間処理!$G:$G,中間処理!$I:$I),中間処理!$E:$E,N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200,中間処理!$B:$B,"予定",中間処理!$C:$C,"&gt;="&amp;$G$1,中間処理!$C:$C,"&lt;="&amp;$G$2,中間処理!$D:$D,IF($G$3="すべての作業","&lt;&gt;",$G$3)),0)
)
/IF($G$5="10aあたり",N$8*10,1)),"")</f>
        <v/>
      </c>
      <c r="O200" s="35" t="str">
        <f>IFERROR(IF(O$7="","",
(
SUMIFS(IF($G$4="作業時間（hh:mm）",中間処理!$G:$G,中間処理!$I:$I),中間処理!$E:$E,O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200,中間処理!$B:$B,"予定",中間処理!$C:$C,"&gt;="&amp;$G$1,中間処理!$C:$C,"&lt;="&amp;$G$2,中間処理!$D:$D,IF($G$3="すべての作業","&lt;&gt;",$G$3)),0)
)
/IF($G$5="10aあたり",O$8*10,1)),"")</f>
        <v/>
      </c>
      <c r="P200" s="35" t="str">
        <f>IFERROR(IF(P$7="","",
(
SUMIFS(IF($G$4="作業時間（hh:mm）",中間処理!$G:$G,中間処理!$I:$I),中間処理!$E:$E,P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200,中間処理!$B:$B,"予定",中間処理!$C:$C,"&gt;="&amp;$G$1,中間処理!$C:$C,"&lt;="&amp;$G$2,中間処理!$D:$D,IF($G$3="すべての作業","&lt;&gt;",$G$3)),0)
)
/IF($G$5="10aあたり",P$8*10,1)),"")</f>
        <v/>
      </c>
      <c r="Q200" s="35" t="str">
        <f>IFERROR(IF(Q$7="","",
(
SUMIFS(IF($G$4="作業時間（hh:mm）",中間処理!$G:$G,中間処理!$I:$I),中間処理!$E:$E,Q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200,中間処理!$B:$B,"予定",中間処理!$C:$C,"&gt;="&amp;$G$1,中間処理!$C:$C,"&lt;="&amp;$G$2,中間処理!$D:$D,IF($G$3="すべての作業","&lt;&gt;",$G$3)),0)
)
/IF($G$5="10aあたり",Q$8*10,1)),"")</f>
        <v/>
      </c>
      <c r="R200" s="35" t="str">
        <f>IFERROR(IF(R$7="","",
(
SUMIFS(IF($G$4="作業時間（hh:mm）",中間処理!$G:$G,中間処理!$I:$I),中間処理!$E:$E,R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200,中間処理!$B:$B,"予定",中間処理!$C:$C,"&gt;="&amp;$G$1,中間処理!$C:$C,"&lt;="&amp;$G$2,中間処理!$D:$D,IF($G$3="すべての作業","&lt;&gt;",$G$3)),0)
)
/IF($G$5="10aあたり",R$8*10,1)),"")</f>
        <v/>
      </c>
      <c r="S200" s="35" t="str">
        <f>IFERROR(IF(S$7="","",
(
SUMIFS(IF($G$4="作業時間（hh:mm）",中間処理!$G:$G,中間処理!$I:$I),中間処理!$E:$E,S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200,中間処理!$B:$B,"予定",中間処理!$C:$C,"&gt;="&amp;$G$1,中間処理!$C:$C,"&lt;="&amp;$G$2,中間処理!$D:$D,IF($G$3="すべての作業","&lt;&gt;",$G$3)),0)
)
/IF($G$5="10aあたり",S$8*10,1)),"")</f>
        <v/>
      </c>
      <c r="T200" s="35" t="str">
        <f>IFERROR(IF(T$7="","",
(
SUMIFS(IF($G$4="作業時間（hh:mm）",中間処理!$G:$G,中間処理!$I:$I),中間処理!$E:$E,T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200,中間処理!$B:$B,"予定",中間処理!$C:$C,"&gt;="&amp;$G$1,中間処理!$C:$C,"&lt;="&amp;$G$2,中間処理!$D:$D,IF($G$3="すべての作業","&lt;&gt;",$G$3)),0)
)
/IF($G$5="10aあたり",T$8*10,1)),"")</f>
        <v/>
      </c>
      <c r="U200" s="35" t="str">
        <f>IFERROR(IF(U$7="","",
(
SUMIFS(IF($G$4="作業時間（hh:mm）",中間処理!$G:$G,中間処理!$I:$I),中間処理!$E:$E,U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200,中間処理!$B:$B,"予定",中間処理!$C:$C,"&gt;="&amp;$G$1,中間処理!$C:$C,"&lt;="&amp;$G$2,中間処理!$D:$D,IF($G$3="すべての作業","&lt;&gt;",$G$3)),0)
)
/IF($G$5="10aあたり",U$8*10,1)),"")</f>
        <v/>
      </c>
      <c r="V200" s="35" t="str">
        <f>IFERROR(IF(V$7="","",
(
SUMIFS(IF($G$4="作業時間（hh:mm）",中間処理!$G:$G,中間処理!$I:$I),中間処理!$E:$E,V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200,中間処理!$B:$B,"予定",中間処理!$C:$C,"&gt;="&amp;$G$1,中間処理!$C:$C,"&lt;="&amp;$G$2,中間処理!$D:$D,IF($G$3="すべての作業","&lt;&gt;",$G$3)),0)
)
/IF($G$5="10aあたり",V$8*10,1)),"")</f>
        <v/>
      </c>
      <c r="W200" s="35" t="str">
        <f>IFERROR(IF(W$7="","",
(
SUMIFS(IF($G$4="作業時間（hh:mm）",中間処理!$G:$G,中間処理!$I:$I),中間処理!$E:$E,W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200,中間処理!$B:$B,"予定",中間処理!$C:$C,"&gt;="&amp;$G$1,中間処理!$C:$C,"&lt;="&amp;$G$2,中間処理!$D:$D,IF($G$3="すべての作業","&lt;&gt;",$G$3)),0)
)
/IF($G$5="10aあたり",W$8*10,1)),"")</f>
        <v/>
      </c>
      <c r="X200" s="35" t="str">
        <f>IFERROR(IF(X$7="","",
(
SUMIFS(IF($G$4="作業時間（hh:mm）",中間処理!$G:$G,中間処理!$I:$I),中間処理!$E:$E,X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200,中間処理!$B:$B,"予定",中間処理!$C:$C,"&gt;="&amp;$G$1,中間処理!$C:$C,"&lt;="&amp;$G$2,中間処理!$D:$D,IF($G$3="すべての作業","&lt;&gt;",$G$3)),0)
)
/IF($G$5="10aあたり",X$8*10,1)),"")</f>
        <v/>
      </c>
      <c r="Y200" s="35" t="str">
        <f>IFERROR(IF(Y$7="","",
(
SUMIFS(IF($G$4="作業時間（hh:mm）",中間処理!$G:$G,中間処理!$I:$I),中間処理!$E:$E,Y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200,中間処理!$B:$B,"予定",中間処理!$C:$C,"&gt;="&amp;$G$1,中間処理!$C:$C,"&lt;="&amp;$G$2,中間処理!$D:$D,IF($G$3="すべての作業","&lt;&gt;",$G$3)),0)
)
/IF($G$5="10aあたり",Y$8*10,1)),"")</f>
        <v/>
      </c>
      <c r="Z200" s="35" t="str">
        <f>IFERROR(IF(Z$7="","",
(
SUMIFS(IF($G$4="作業時間（hh:mm）",中間処理!$G:$G,中間処理!$I:$I),中間処理!$E:$E,Z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200,中間処理!$B:$B,"予定",中間処理!$C:$C,"&gt;="&amp;$G$1,中間処理!$C:$C,"&lt;="&amp;$G$2,中間処理!$D:$D,IF($G$3="すべての作業","&lt;&gt;",$G$3)),0)
)
/IF($G$5="10aあたり",Z$8*10,1)),"")</f>
        <v/>
      </c>
      <c r="AA200" s="35" t="str">
        <f>IFERROR(IF(AA$7="","",
(
SUMIFS(IF($G$4="作業時間（hh:mm）",中間処理!$G:$G,中間処理!$I:$I),中間処理!$E:$E,AA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200,中間処理!$B:$B,"予定",中間処理!$C:$C,"&gt;="&amp;$G$1,中間処理!$C:$C,"&lt;="&amp;$G$2,中間処理!$D:$D,IF($G$3="すべての作業","&lt;&gt;",$G$3)),0)
)
/IF($G$5="10aあたり",AA$8*10,1)),"")</f>
        <v/>
      </c>
      <c r="AB200" s="35" t="str">
        <f>IFERROR(IF(AB$7="","",
(
SUMIFS(IF($G$4="作業時間（hh:mm）",中間処理!$G:$G,中間処理!$I:$I),中間処理!$E:$E,AB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200,中間処理!$B:$B,"予定",中間処理!$C:$C,"&gt;="&amp;$G$1,中間処理!$C:$C,"&lt;="&amp;$G$2,中間処理!$D:$D,IF($G$3="すべての作業","&lt;&gt;",$G$3)),0)
)
/IF($G$5="10aあたり",AB$8*10,1)),"")</f>
        <v/>
      </c>
      <c r="AC200" s="35" t="str">
        <f>IFERROR(IF(AC$7="","",
(
SUMIFS(IF($G$4="作業時間（hh:mm）",中間処理!$G:$G,中間処理!$I:$I),中間処理!$E:$E,AC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200,中間処理!$B:$B,"予定",中間処理!$C:$C,"&gt;="&amp;$G$1,中間処理!$C:$C,"&lt;="&amp;$G$2,中間処理!$D:$D,IF($G$3="すべての作業","&lt;&gt;",$G$3)),0)
)
/IF($G$5="10aあたり",AC$8*10,1)),"")</f>
        <v/>
      </c>
      <c r="AD200" s="35" t="str">
        <f>IFERROR(IF(AD$7="","",
(
SUMIFS(IF($G$4="作業時間（hh:mm）",中間処理!$G:$G,中間処理!$I:$I),中間処理!$E:$E,AD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200,中間処理!$B:$B,"予定",中間処理!$C:$C,"&gt;="&amp;$G$1,中間処理!$C:$C,"&lt;="&amp;$G$2,中間処理!$D:$D,IF($G$3="すべての作業","&lt;&gt;",$G$3)),0)
)
/IF($G$5="10aあたり",AD$8*10,1)),"")</f>
        <v/>
      </c>
      <c r="AE200" s="35" t="str">
        <f>IFERROR(IF(AE$7="","",
(
SUMIFS(IF($G$4="作業時間（hh:mm）",中間処理!$G:$G,中間処理!$I:$I),中間処理!$E:$E,AE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200,中間処理!$B:$B,"予定",中間処理!$C:$C,"&gt;="&amp;$G$1,中間処理!$C:$C,"&lt;="&amp;$G$2,中間処理!$D:$D,IF($G$3="すべての作業","&lt;&gt;",$G$3)),0)
)
/IF($G$5="10aあたり",AE$8*10,1)),"")</f>
        <v/>
      </c>
      <c r="AF200" s="35" t="str">
        <f>IFERROR(IF(AF$7="","",
(
SUMIFS(IF($G$4="作業時間（hh:mm）",中間処理!$G:$G,中間処理!$I:$I),中間処理!$E:$E,AF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200,中間処理!$B:$B,"予定",中間処理!$C:$C,"&gt;="&amp;$G$1,中間処理!$C:$C,"&lt;="&amp;$G$2,中間処理!$D:$D,IF($G$3="すべての作業","&lt;&gt;",$G$3)),0)
)
/IF($G$5="10aあたり",AF$8*10,1)),"")</f>
        <v/>
      </c>
      <c r="AG200" s="35" t="str">
        <f>IFERROR(IF(AG$7="","",
(
SUMIFS(IF($G$4="作業時間（hh:mm）",中間処理!$G:$G,中間処理!$I:$I),中間処理!$E:$E,AG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200,中間処理!$B:$B,"予定",中間処理!$C:$C,"&gt;="&amp;$G$1,中間処理!$C:$C,"&lt;="&amp;$G$2,中間処理!$D:$D,IF($G$3="すべての作業","&lt;&gt;",$G$3)),0)
)
/IF($G$5="10aあたり",AG$8*10,1)),"")</f>
        <v/>
      </c>
      <c r="AH200" s="35" t="str">
        <f>IFERROR(IF(AH$7="","",
(
SUMIFS(IF($G$4="作業時間（hh:mm）",中間処理!$G:$G,中間処理!$I:$I),中間処理!$E:$E,AH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200,中間処理!$B:$B,"予定",中間処理!$C:$C,"&gt;="&amp;$G$1,中間処理!$C:$C,"&lt;="&amp;$G$2,中間処理!$D:$D,IF($G$3="すべての作業","&lt;&gt;",$G$3)),0)
)
/IF($G$5="10aあたり",AH$8*10,1)),"")</f>
        <v/>
      </c>
      <c r="AI200" s="35" t="str">
        <f>IFERROR(IF(AI$7="","",
(
SUMIFS(IF($G$4="作業時間（hh:mm）",中間処理!$G:$G,中間処理!$I:$I),中間処理!$E:$E,AI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200,中間処理!$B:$B,"予定",中間処理!$C:$C,"&gt;="&amp;$G$1,中間処理!$C:$C,"&lt;="&amp;$G$2,中間処理!$D:$D,IF($G$3="すべての作業","&lt;&gt;",$G$3)),0)
)
/IF($G$5="10aあたり",AI$8*10,1)),"")</f>
        <v/>
      </c>
      <c r="AJ200" s="35" t="str">
        <f>IFERROR(IF(AJ$7="","",
(
SUMIFS(IF($G$4="作業時間（hh:mm）",中間処理!$G:$G,中間処理!$I:$I),中間処理!$E:$E,AJ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200,中間処理!$B:$B,"予定",中間処理!$C:$C,"&gt;="&amp;$G$1,中間処理!$C:$C,"&lt;="&amp;$G$2,中間処理!$D:$D,IF($G$3="すべての作業","&lt;&gt;",$G$3)),0)
)
/IF($G$5="10aあたり",AJ$8*10,1)),"")</f>
        <v/>
      </c>
      <c r="AK200" s="35" t="str">
        <f>IFERROR(IF(AK$7="","",
(
SUMIFS(IF($G$4="作業時間（hh:mm）",中間処理!$G:$G,中間処理!$I:$I),中間処理!$E:$E,AK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200,中間処理!$B:$B,"予定",中間処理!$C:$C,"&gt;="&amp;$G$1,中間処理!$C:$C,"&lt;="&amp;$G$2,中間処理!$D:$D,IF($G$3="すべての作業","&lt;&gt;",$G$3)),0)
)
/IF($G$5="10aあたり",AK$8*10,1)),"")</f>
        <v/>
      </c>
      <c r="AL200" s="35" t="str">
        <f>IFERROR(IF(AL$7="","",
(
SUMIFS(IF($G$4="作業時間（hh:mm）",中間処理!$G:$G,中間処理!$I:$I),中間処理!$E:$E,AL$7,中間処理!$F:$F,$F200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200,中間処理!$B:$B,"予定",中間処理!$C:$C,"&gt;="&amp;$G$1,中間処理!$C:$C,"&lt;="&amp;$G$2,中間処理!$D:$D,IF($G$3="すべての作業","&lt;&gt;",$G$3)),0)
)
/IF($G$5="10aあたり",AL$8*10,1)),"")</f>
        <v/>
      </c>
    </row>
    <row r="201" spans="7:38">
      <c r="G201" s="13"/>
      <c r="H201" s="22" t="str">
        <f>IF(G201="","",
IF(G$4="作業時間（hh:mm）",SUM(I201:AL201),
IF(
COUNTIFS(単価情報!C:C,F201,単価情報!B:B,"作業者",単価情報!K:K,"&gt;="&amp;G$1,単価情報!J:J,"&lt;="&amp;G$2)
+COUNTIFS(単価情報!C:C,F201,単価情報!B:B,"作業者",単価情報!K:K,"",単価情報!J:J,"&lt;="&amp;G$2)=0,
"単価設定なし",SUM(I201:AL201))))</f>
        <v/>
      </c>
      <c r="I201" s="34" t="str">
        <f>IFERROR(IF(I$7="","",
(
SUMIFS(IF($G$4="作業時間（hh:mm）",中間処理!$G:$G,中間処理!$I:$I),中間処理!$E:$E,I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201,中間処理!$B:$B,"予定",中間処理!$C:$C,"&gt;="&amp;$G$1,中間処理!$C:$C,"&lt;="&amp;$G$2,中間処理!$D:$D,IF($G$3="すべての作業","&lt;&gt;",$G$3)),0)
)
/IF($G$5="10aあたり",I$8*10,1)),"")</f>
        <v/>
      </c>
      <c r="J201" s="35" t="str">
        <f>IFERROR(IF(J$7="","",
(
SUMIFS(IF($G$4="作業時間（hh:mm）",中間処理!$G:$G,中間処理!$I:$I),中間処理!$E:$E,J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201,中間処理!$B:$B,"予定",中間処理!$C:$C,"&gt;="&amp;$G$1,中間処理!$C:$C,"&lt;="&amp;$G$2,中間処理!$D:$D,IF($G$3="すべての作業","&lt;&gt;",$G$3)),0)
)
/IF($G$5="10aあたり",J$8*10,1)),"")</f>
        <v/>
      </c>
      <c r="K201" s="35" t="str">
        <f>IFERROR(IF(K$7="","",
(
SUMIFS(IF($G$4="作業時間（hh:mm）",中間処理!$G:$G,中間処理!$I:$I),中間処理!$E:$E,K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201,中間処理!$B:$B,"予定",中間処理!$C:$C,"&gt;="&amp;$G$1,中間処理!$C:$C,"&lt;="&amp;$G$2,中間処理!$D:$D,IF($G$3="すべての作業","&lt;&gt;",$G$3)),0)
)
/IF($G$5="10aあたり",K$8*10,1)),"")</f>
        <v/>
      </c>
      <c r="L201" s="35" t="str">
        <f>IFERROR(IF(L$7="","",
(
SUMIFS(IF($G$4="作業時間（hh:mm）",中間処理!$G:$G,中間処理!$I:$I),中間処理!$E:$E,L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201,中間処理!$B:$B,"予定",中間処理!$C:$C,"&gt;="&amp;$G$1,中間処理!$C:$C,"&lt;="&amp;$G$2,中間処理!$D:$D,IF($G$3="すべての作業","&lt;&gt;",$G$3)),0)
)
/IF($G$5="10aあたり",L$8*10,1)),"")</f>
        <v/>
      </c>
      <c r="M201" s="35" t="str">
        <f>IFERROR(IF(M$7="","",
(
SUMIFS(IF($G$4="作業時間（hh:mm）",中間処理!$G:$G,中間処理!$I:$I),中間処理!$E:$E,M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201,中間処理!$B:$B,"予定",中間処理!$C:$C,"&gt;="&amp;$G$1,中間処理!$C:$C,"&lt;="&amp;$G$2,中間処理!$D:$D,IF($G$3="すべての作業","&lt;&gt;",$G$3)),0)
)
/IF($G$5="10aあたり",M$8*10,1)),"")</f>
        <v/>
      </c>
      <c r="N201" s="35" t="str">
        <f>IFERROR(IF(N$7="","",
(
SUMIFS(IF($G$4="作業時間（hh:mm）",中間処理!$G:$G,中間処理!$I:$I),中間処理!$E:$E,N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201,中間処理!$B:$B,"予定",中間処理!$C:$C,"&gt;="&amp;$G$1,中間処理!$C:$C,"&lt;="&amp;$G$2,中間処理!$D:$D,IF($G$3="すべての作業","&lt;&gt;",$G$3)),0)
)
/IF($G$5="10aあたり",N$8*10,1)),"")</f>
        <v/>
      </c>
      <c r="O201" s="35" t="str">
        <f>IFERROR(IF(O$7="","",
(
SUMIFS(IF($G$4="作業時間（hh:mm）",中間処理!$G:$G,中間処理!$I:$I),中間処理!$E:$E,O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201,中間処理!$B:$B,"予定",中間処理!$C:$C,"&gt;="&amp;$G$1,中間処理!$C:$C,"&lt;="&amp;$G$2,中間処理!$D:$D,IF($G$3="すべての作業","&lt;&gt;",$G$3)),0)
)
/IF($G$5="10aあたり",O$8*10,1)),"")</f>
        <v/>
      </c>
      <c r="P201" s="35" t="str">
        <f>IFERROR(IF(P$7="","",
(
SUMIFS(IF($G$4="作業時間（hh:mm）",中間処理!$G:$G,中間処理!$I:$I),中間処理!$E:$E,P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201,中間処理!$B:$B,"予定",中間処理!$C:$C,"&gt;="&amp;$G$1,中間処理!$C:$C,"&lt;="&amp;$G$2,中間処理!$D:$D,IF($G$3="すべての作業","&lt;&gt;",$G$3)),0)
)
/IF($G$5="10aあたり",P$8*10,1)),"")</f>
        <v/>
      </c>
      <c r="Q201" s="35" t="str">
        <f>IFERROR(IF(Q$7="","",
(
SUMIFS(IF($G$4="作業時間（hh:mm）",中間処理!$G:$G,中間処理!$I:$I),中間処理!$E:$E,Q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201,中間処理!$B:$B,"予定",中間処理!$C:$C,"&gt;="&amp;$G$1,中間処理!$C:$C,"&lt;="&amp;$G$2,中間処理!$D:$D,IF($G$3="すべての作業","&lt;&gt;",$G$3)),0)
)
/IF($G$5="10aあたり",Q$8*10,1)),"")</f>
        <v/>
      </c>
      <c r="R201" s="35" t="str">
        <f>IFERROR(IF(R$7="","",
(
SUMIFS(IF($G$4="作業時間（hh:mm）",中間処理!$G:$G,中間処理!$I:$I),中間処理!$E:$E,R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201,中間処理!$B:$B,"予定",中間処理!$C:$C,"&gt;="&amp;$G$1,中間処理!$C:$C,"&lt;="&amp;$G$2,中間処理!$D:$D,IF($G$3="すべての作業","&lt;&gt;",$G$3)),0)
)
/IF($G$5="10aあたり",R$8*10,1)),"")</f>
        <v/>
      </c>
      <c r="S201" s="35" t="str">
        <f>IFERROR(IF(S$7="","",
(
SUMIFS(IF($G$4="作業時間（hh:mm）",中間処理!$G:$G,中間処理!$I:$I),中間処理!$E:$E,S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201,中間処理!$B:$B,"予定",中間処理!$C:$C,"&gt;="&amp;$G$1,中間処理!$C:$C,"&lt;="&amp;$G$2,中間処理!$D:$D,IF($G$3="すべての作業","&lt;&gt;",$G$3)),0)
)
/IF($G$5="10aあたり",S$8*10,1)),"")</f>
        <v/>
      </c>
      <c r="T201" s="35" t="str">
        <f>IFERROR(IF(T$7="","",
(
SUMIFS(IF($G$4="作業時間（hh:mm）",中間処理!$G:$G,中間処理!$I:$I),中間処理!$E:$E,T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201,中間処理!$B:$B,"予定",中間処理!$C:$C,"&gt;="&amp;$G$1,中間処理!$C:$C,"&lt;="&amp;$G$2,中間処理!$D:$D,IF($G$3="すべての作業","&lt;&gt;",$G$3)),0)
)
/IF($G$5="10aあたり",T$8*10,1)),"")</f>
        <v/>
      </c>
      <c r="U201" s="35" t="str">
        <f>IFERROR(IF(U$7="","",
(
SUMIFS(IF($G$4="作業時間（hh:mm）",中間処理!$G:$G,中間処理!$I:$I),中間処理!$E:$E,U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201,中間処理!$B:$B,"予定",中間処理!$C:$C,"&gt;="&amp;$G$1,中間処理!$C:$C,"&lt;="&amp;$G$2,中間処理!$D:$D,IF($G$3="すべての作業","&lt;&gt;",$G$3)),0)
)
/IF($G$5="10aあたり",U$8*10,1)),"")</f>
        <v/>
      </c>
      <c r="V201" s="35" t="str">
        <f>IFERROR(IF(V$7="","",
(
SUMIFS(IF($G$4="作業時間（hh:mm）",中間処理!$G:$G,中間処理!$I:$I),中間処理!$E:$E,V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201,中間処理!$B:$B,"予定",中間処理!$C:$C,"&gt;="&amp;$G$1,中間処理!$C:$C,"&lt;="&amp;$G$2,中間処理!$D:$D,IF($G$3="すべての作業","&lt;&gt;",$G$3)),0)
)
/IF($G$5="10aあたり",V$8*10,1)),"")</f>
        <v/>
      </c>
      <c r="W201" s="35" t="str">
        <f>IFERROR(IF(W$7="","",
(
SUMIFS(IF($G$4="作業時間（hh:mm）",中間処理!$G:$G,中間処理!$I:$I),中間処理!$E:$E,W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201,中間処理!$B:$B,"予定",中間処理!$C:$C,"&gt;="&amp;$G$1,中間処理!$C:$C,"&lt;="&amp;$G$2,中間処理!$D:$D,IF($G$3="すべての作業","&lt;&gt;",$G$3)),0)
)
/IF($G$5="10aあたり",W$8*10,1)),"")</f>
        <v/>
      </c>
      <c r="X201" s="35" t="str">
        <f>IFERROR(IF(X$7="","",
(
SUMIFS(IF($G$4="作業時間（hh:mm）",中間処理!$G:$G,中間処理!$I:$I),中間処理!$E:$E,X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201,中間処理!$B:$B,"予定",中間処理!$C:$C,"&gt;="&amp;$G$1,中間処理!$C:$C,"&lt;="&amp;$G$2,中間処理!$D:$D,IF($G$3="すべての作業","&lt;&gt;",$G$3)),0)
)
/IF($G$5="10aあたり",X$8*10,1)),"")</f>
        <v/>
      </c>
      <c r="Y201" s="35" t="str">
        <f>IFERROR(IF(Y$7="","",
(
SUMIFS(IF($G$4="作業時間（hh:mm）",中間処理!$G:$G,中間処理!$I:$I),中間処理!$E:$E,Y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201,中間処理!$B:$B,"予定",中間処理!$C:$C,"&gt;="&amp;$G$1,中間処理!$C:$C,"&lt;="&amp;$G$2,中間処理!$D:$D,IF($G$3="すべての作業","&lt;&gt;",$G$3)),0)
)
/IF($G$5="10aあたり",Y$8*10,1)),"")</f>
        <v/>
      </c>
      <c r="Z201" s="35" t="str">
        <f>IFERROR(IF(Z$7="","",
(
SUMIFS(IF($G$4="作業時間（hh:mm）",中間処理!$G:$G,中間処理!$I:$I),中間処理!$E:$E,Z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201,中間処理!$B:$B,"予定",中間処理!$C:$C,"&gt;="&amp;$G$1,中間処理!$C:$C,"&lt;="&amp;$G$2,中間処理!$D:$D,IF($G$3="すべての作業","&lt;&gt;",$G$3)),0)
)
/IF($G$5="10aあたり",Z$8*10,1)),"")</f>
        <v/>
      </c>
      <c r="AA201" s="35" t="str">
        <f>IFERROR(IF(AA$7="","",
(
SUMIFS(IF($G$4="作業時間（hh:mm）",中間処理!$G:$G,中間処理!$I:$I),中間処理!$E:$E,AA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201,中間処理!$B:$B,"予定",中間処理!$C:$C,"&gt;="&amp;$G$1,中間処理!$C:$C,"&lt;="&amp;$G$2,中間処理!$D:$D,IF($G$3="すべての作業","&lt;&gt;",$G$3)),0)
)
/IF($G$5="10aあたり",AA$8*10,1)),"")</f>
        <v/>
      </c>
      <c r="AB201" s="35" t="str">
        <f>IFERROR(IF(AB$7="","",
(
SUMIFS(IF($G$4="作業時間（hh:mm）",中間処理!$G:$G,中間処理!$I:$I),中間処理!$E:$E,AB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201,中間処理!$B:$B,"予定",中間処理!$C:$C,"&gt;="&amp;$G$1,中間処理!$C:$C,"&lt;="&amp;$G$2,中間処理!$D:$D,IF($G$3="すべての作業","&lt;&gt;",$G$3)),0)
)
/IF($G$5="10aあたり",AB$8*10,1)),"")</f>
        <v/>
      </c>
      <c r="AC201" s="35" t="str">
        <f>IFERROR(IF(AC$7="","",
(
SUMIFS(IF($G$4="作業時間（hh:mm）",中間処理!$G:$G,中間処理!$I:$I),中間処理!$E:$E,AC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201,中間処理!$B:$B,"予定",中間処理!$C:$C,"&gt;="&amp;$G$1,中間処理!$C:$C,"&lt;="&amp;$G$2,中間処理!$D:$D,IF($G$3="すべての作業","&lt;&gt;",$G$3)),0)
)
/IF($G$5="10aあたり",AC$8*10,1)),"")</f>
        <v/>
      </c>
      <c r="AD201" s="35" t="str">
        <f>IFERROR(IF(AD$7="","",
(
SUMIFS(IF($G$4="作業時間（hh:mm）",中間処理!$G:$G,中間処理!$I:$I),中間処理!$E:$E,AD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201,中間処理!$B:$B,"予定",中間処理!$C:$C,"&gt;="&amp;$G$1,中間処理!$C:$C,"&lt;="&amp;$G$2,中間処理!$D:$D,IF($G$3="すべての作業","&lt;&gt;",$G$3)),0)
)
/IF($G$5="10aあたり",AD$8*10,1)),"")</f>
        <v/>
      </c>
      <c r="AE201" s="35" t="str">
        <f>IFERROR(IF(AE$7="","",
(
SUMIFS(IF($G$4="作業時間（hh:mm）",中間処理!$G:$G,中間処理!$I:$I),中間処理!$E:$E,AE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201,中間処理!$B:$B,"予定",中間処理!$C:$C,"&gt;="&amp;$G$1,中間処理!$C:$C,"&lt;="&amp;$G$2,中間処理!$D:$D,IF($G$3="すべての作業","&lt;&gt;",$G$3)),0)
)
/IF($G$5="10aあたり",AE$8*10,1)),"")</f>
        <v/>
      </c>
      <c r="AF201" s="35" t="str">
        <f>IFERROR(IF(AF$7="","",
(
SUMIFS(IF($G$4="作業時間（hh:mm）",中間処理!$G:$G,中間処理!$I:$I),中間処理!$E:$E,AF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201,中間処理!$B:$B,"予定",中間処理!$C:$C,"&gt;="&amp;$G$1,中間処理!$C:$C,"&lt;="&amp;$G$2,中間処理!$D:$D,IF($G$3="すべての作業","&lt;&gt;",$G$3)),0)
)
/IF($G$5="10aあたり",AF$8*10,1)),"")</f>
        <v/>
      </c>
      <c r="AG201" s="35" t="str">
        <f>IFERROR(IF(AG$7="","",
(
SUMIFS(IF($G$4="作業時間（hh:mm）",中間処理!$G:$G,中間処理!$I:$I),中間処理!$E:$E,AG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201,中間処理!$B:$B,"予定",中間処理!$C:$C,"&gt;="&amp;$G$1,中間処理!$C:$C,"&lt;="&amp;$G$2,中間処理!$D:$D,IF($G$3="すべての作業","&lt;&gt;",$G$3)),0)
)
/IF($G$5="10aあたり",AG$8*10,1)),"")</f>
        <v/>
      </c>
      <c r="AH201" s="35" t="str">
        <f>IFERROR(IF(AH$7="","",
(
SUMIFS(IF($G$4="作業時間（hh:mm）",中間処理!$G:$G,中間処理!$I:$I),中間処理!$E:$E,AH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201,中間処理!$B:$B,"予定",中間処理!$C:$C,"&gt;="&amp;$G$1,中間処理!$C:$C,"&lt;="&amp;$G$2,中間処理!$D:$D,IF($G$3="すべての作業","&lt;&gt;",$G$3)),0)
)
/IF($G$5="10aあたり",AH$8*10,1)),"")</f>
        <v/>
      </c>
      <c r="AI201" s="35" t="str">
        <f>IFERROR(IF(AI$7="","",
(
SUMIFS(IF($G$4="作業時間（hh:mm）",中間処理!$G:$G,中間処理!$I:$I),中間処理!$E:$E,AI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201,中間処理!$B:$B,"予定",中間処理!$C:$C,"&gt;="&amp;$G$1,中間処理!$C:$C,"&lt;="&amp;$G$2,中間処理!$D:$D,IF($G$3="すべての作業","&lt;&gt;",$G$3)),0)
)
/IF($G$5="10aあたり",AI$8*10,1)),"")</f>
        <v/>
      </c>
      <c r="AJ201" s="35" t="str">
        <f>IFERROR(IF(AJ$7="","",
(
SUMIFS(IF($G$4="作業時間（hh:mm）",中間処理!$G:$G,中間処理!$I:$I),中間処理!$E:$E,AJ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201,中間処理!$B:$B,"予定",中間処理!$C:$C,"&gt;="&amp;$G$1,中間処理!$C:$C,"&lt;="&amp;$G$2,中間処理!$D:$D,IF($G$3="すべての作業","&lt;&gt;",$G$3)),0)
)
/IF($G$5="10aあたり",AJ$8*10,1)),"")</f>
        <v/>
      </c>
      <c r="AK201" s="35" t="str">
        <f>IFERROR(IF(AK$7="","",
(
SUMIFS(IF($G$4="作業時間（hh:mm）",中間処理!$G:$G,中間処理!$I:$I),中間処理!$E:$E,AK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201,中間処理!$B:$B,"予定",中間処理!$C:$C,"&gt;="&amp;$G$1,中間処理!$C:$C,"&lt;="&amp;$G$2,中間処理!$D:$D,IF($G$3="すべての作業","&lt;&gt;",$G$3)),0)
)
/IF($G$5="10aあたり",AK$8*10,1)),"")</f>
        <v/>
      </c>
      <c r="AL201" s="35" t="str">
        <f>IFERROR(IF(AL$7="","",
(
SUMIFS(IF($G$4="作業時間（hh:mm）",中間処理!$G:$G,中間処理!$I:$I),中間処理!$E:$E,AL$7,中間処理!$F:$F,$F201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201,中間処理!$B:$B,"予定",中間処理!$C:$C,"&gt;="&amp;$G$1,中間処理!$C:$C,"&lt;="&amp;$G$2,中間処理!$D:$D,IF($G$3="すべての作業","&lt;&gt;",$G$3)),0)
)
/IF($G$5="10aあたり",AL$8*10,1)),"")</f>
        <v/>
      </c>
    </row>
    <row r="202" spans="7:38">
      <c r="G202" s="13"/>
      <c r="H202" s="22" t="str">
        <f>IF(G202="","",
IF(G$4="作業時間（hh:mm）",SUM(I202:AL202),
IF(
COUNTIFS(単価情報!C:C,F202,単価情報!B:B,"作業者",単価情報!K:K,"&gt;="&amp;G$1,単価情報!J:J,"&lt;="&amp;G$2)
+COUNTIFS(単価情報!C:C,F202,単価情報!B:B,"作業者",単価情報!K:K,"",単価情報!J:J,"&lt;="&amp;G$2)=0,
"単価設定なし",SUM(I202:AL202))))</f>
        <v/>
      </c>
      <c r="I202" s="34" t="str">
        <f>IFERROR(IF(I$7="","",
(
SUMIFS(IF($G$4="作業時間（hh:mm）",中間処理!$G:$G,中間処理!$I:$I),中間処理!$E:$E,I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202,中間処理!$B:$B,"予定",中間処理!$C:$C,"&gt;="&amp;$G$1,中間処理!$C:$C,"&lt;="&amp;$G$2,中間処理!$D:$D,IF($G$3="すべての作業","&lt;&gt;",$G$3)),0)
)
/IF($G$5="10aあたり",I$8*10,1)),"")</f>
        <v/>
      </c>
      <c r="J202" s="35" t="str">
        <f>IFERROR(IF(J$7="","",
(
SUMIFS(IF($G$4="作業時間（hh:mm）",中間処理!$G:$G,中間処理!$I:$I),中間処理!$E:$E,J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202,中間処理!$B:$B,"予定",中間処理!$C:$C,"&gt;="&amp;$G$1,中間処理!$C:$C,"&lt;="&amp;$G$2,中間処理!$D:$D,IF($G$3="すべての作業","&lt;&gt;",$G$3)),0)
)
/IF($G$5="10aあたり",J$8*10,1)),"")</f>
        <v/>
      </c>
      <c r="K202" s="35" t="str">
        <f>IFERROR(IF(K$7="","",
(
SUMIFS(IF($G$4="作業時間（hh:mm）",中間処理!$G:$G,中間処理!$I:$I),中間処理!$E:$E,K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202,中間処理!$B:$B,"予定",中間処理!$C:$C,"&gt;="&amp;$G$1,中間処理!$C:$C,"&lt;="&amp;$G$2,中間処理!$D:$D,IF($G$3="すべての作業","&lt;&gt;",$G$3)),0)
)
/IF($G$5="10aあたり",K$8*10,1)),"")</f>
        <v/>
      </c>
      <c r="L202" s="35" t="str">
        <f>IFERROR(IF(L$7="","",
(
SUMIFS(IF($G$4="作業時間（hh:mm）",中間処理!$G:$G,中間処理!$I:$I),中間処理!$E:$E,L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202,中間処理!$B:$B,"予定",中間処理!$C:$C,"&gt;="&amp;$G$1,中間処理!$C:$C,"&lt;="&amp;$G$2,中間処理!$D:$D,IF($G$3="すべての作業","&lt;&gt;",$G$3)),0)
)
/IF($G$5="10aあたり",L$8*10,1)),"")</f>
        <v/>
      </c>
      <c r="M202" s="35" t="str">
        <f>IFERROR(IF(M$7="","",
(
SUMIFS(IF($G$4="作業時間（hh:mm）",中間処理!$G:$G,中間処理!$I:$I),中間処理!$E:$E,M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202,中間処理!$B:$B,"予定",中間処理!$C:$C,"&gt;="&amp;$G$1,中間処理!$C:$C,"&lt;="&amp;$G$2,中間処理!$D:$D,IF($G$3="すべての作業","&lt;&gt;",$G$3)),0)
)
/IF($G$5="10aあたり",M$8*10,1)),"")</f>
        <v/>
      </c>
      <c r="N202" s="35" t="str">
        <f>IFERROR(IF(N$7="","",
(
SUMIFS(IF($G$4="作業時間（hh:mm）",中間処理!$G:$G,中間処理!$I:$I),中間処理!$E:$E,N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202,中間処理!$B:$B,"予定",中間処理!$C:$C,"&gt;="&amp;$G$1,中間処理!$C:$C,"&lt;="&amp;$G$2,中間処理!$D:$D,IF($G$3="すべての作業","&lt;&gt;",$G$3)),0)
)
/IF($G$5="10aあたり",N$8*10,1)),"")</f>
        <v/>
      </c>
      <c r="O202" s="35" t="str">
        <f>IFERROR(IF(O$7="","",
(
SUMIFS(IF($G$4="作業時間（hh:mm）",中間処理!$G:$G,中間処理!$I:$I),中間処理!$E:$E,O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202,中間処理!$B:$B,"予定",中間処理!$C:$C,"&gt;="&amp;$G$1,中間処理!$C:$C,"&lt;="&amp;$G$2,中間処理!$D:$D,IF($G$3="すべての作業","&lt;&gt;",$G$3)),0)
)
/IF($G$5="10aあたり",O$8*10,1)),"")</f>
        <v/>
      </c>
      <c r="P202" s="35" t="str">
        <f>IFERROR(IF(P$7="","",
(
SUMIFS(IF($G$4="作業時間（hh:mm）",中間処理!$G:$G,中間処理!$I:$I),中間処理!$E:$E,P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202,中間処理!$B:$B,"予定",中間処理!$C:$C,"&gt;="&amp;$G$1,中間処理!$C:$C,"&lt;="&amp;$G$2,中間処理!$D:$D,IF($G$3="すべての作業","&lt;&gt;",$G$3)),0)
)
/IF($G$5="10aあたり",P$8*10,1)),"")</f>
        <v/>
      </c>
      <c r="Q202" s="35" t="str">
        <f>IFERROR(IF(Q$7="","",
(
SUMIFS(IF($G$4="作業時間（hh:mm）",中間処理!$G:$G,中間処理!$I:$I),中間処理!$E:$E,Q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202,中間処理!$B:$B,"予定",中間処理!$C:$C,"&gt;="&amp;$G$1,中間処理!$C:$C,"&lt;="&amp;$G$2,中間処理!$D:$D,IF($G$3="すべての作業","&lt;&gt;",$G$3)),0)
)
/IF($G$5="10aあたり",Q$8*10,1)),"")</f>
        <v/>
      </c>
      <c r="R202" s="35" t="str">
        <f>IFERROR(IF(R$7="","",
(
SUMIFS(IF($G$4="作業時間（hh:mm）",中間処理!$G:$G,中間処理!$I:$I),中間処理!$E:$E,R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202,中間処理!$B:$B,"予定",中間処理!$C:$C,"&gt;="&amp;$G$1,中間処理!$C:$C,"&lt;="&amp;$G$2,中間処理!$D:$D,IF($G$3="すべての作業","&lt;&gt;",$G$3)),0)
)
/IF($G$5="10aあたり",R$8*10,1)),"")</f>
        <v/>
      </c>
      <c r="S202" s="35" t="str">
        <f>IFERROR(IF(S$7="","",
(
SUMIFS(IF($G$4="作業時間（hh:mm）",中間処理!$G:$G,中間処理!$I:$I),中間処理!$E:$E,S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202,中間処理!$B:$B,"予定",中間処理!$C:$C,"&gt;="&amp;$G$1,中間処理!$C:$C,"&lt;="&amp;$G$2,中間処理!$D:$D,IF($G$3="すべての作業","&lt;&gt;",$G$3)),0)
)
/IF($G$5="10aあたり",S$8*10,1)),"")</f>
        <v/>
      </c>
      <c r="T202" s="35" t="str">
        <f>IFERROR(IF(T$7="","",
(
SUMIFS(IF($G$4="作業時間（hh:mm）",中間処理!$G:$G,中間処理!$I:$I),中間処理!$E:$E,T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202,中間処理!$B:$B,"予定",中間処理!$C:$C,"&gt;="&amp;$G$1,中間処理!$C:$C,"&lt;="&amp;$G$2,中間処理!$D:$D,IF($G$3="すべての作業","&lt;&gt;",$G$3)),0)
)
/IF($G$5="10aあたり",T$8*10,1)),"")</f>
        <v/>
      </c>
      <c r="U202" s="35" t="str">
        <f>IFERROR(IF(U$7="","",
(
SUMIFS(IF($G$4="作業時間（hh:mm）",中間処理!$G:$G,中間処理!$I:$I),中間処理!$E:$E,U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202,中間処理!$B:$B,"予定",中間処理!$C:$C,"&gt;="&amp;$G$1,中間処理!$C:$C,"&lt;="&amp;$G$2,中間処理!$D:$D,IF($G$3="すべての作業","&lt;&gt;",$G$3)),0)
)
/IF($G$5="10aあたり",U$8*10,1)),"")</f>
        <v/>
      </c>
      <c r="V202" s="35" t="str">
        <f>IFERROR(IF(V$7="","",
(
SUMIFS(IF($G$4="作業時間（hh:mm）",中間処理!$G:$G,中間処理!$I:$I),中間処理!$E:$E,V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202,中間処理!$B:$B,"予定",中間処理!$C:$C,"&gt;="&amp;$G$1,中間処理!$C:$C,"&lt;="&amp;$G$2,中間処理!$D:$D,IF($G$3="すべての作業","&lt;&gt;",$G$3)),0)
)
/IF($G$5="10aあたり",V$8*10,1)),"")</f>
        <v/>
      </c>
      <c r="W202" s="35" t="str">
        <f>IFERROR(IF(W$7="","",
(
SUMIFS(IF($G$4="作業時間（hh:mm）",中間処理!$G:$G,中間処理!$I:$I),中間処理!$E:$E,W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202,中間処理!$B:$B,"予定",中間処理!$C:$C,"&gt;="&amp;$G$1,中間処理!$C:$C,"&lt;="&amp;$G$2,中間処理!$D:$D,IF($G$3="すべての作業","&lt;&gt;",$G$3)),0)
)
/IF($G$5="10aあたり",W$8*10,1)),"")</f>
        <v/>
      </c>
      <c r="X202" s="35" t="str">
        <f>IFERROR(IF(X$7="","",
(
SUMIFS(IF($G$4="作業時間（hh:mm）",中間処理!$G:$G,中間処理!$I:$I),中間処理!$E:$E,X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202,中間処理!$B:$B,"予定",中間処理!$C:$C,"&gt;="&amp;$G$1,中間処理!$C:$C,"&lt;="&amp;$G$2,中間処理!$D:$D,IF($G$3="すべての作業","&lt;&gt;",$G$3)),0)
)
/IF($G$5="10aあたり",X$8*10,1)),"")</f>
        <v/>
      </c>
      <c r="Y202" s="35" t="str">
        <f>IFERROR(IF(Y$7="","",
(
SUMIFS(IF($G$4="作業時間（hh:mm）",中間処理!$G:$G,中間処理!$I:$I),中間処理!$E:$E,Y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202,中間処理!$B:$B,"予定",中間処理!$C:$C,"&gt;="&amp;$G$1,中間処理!$C:$C,"&lt;="&amp;$G$2,中間処理!$D:$D,IF($G$3="すべての作業","&lt;&gt;",$G$3)),0)
)
/IF($G$5="10aあたり",Y$8*10,1)),"")</f>
        <v/>
      </c>
      <c r="Z202" s="35" t="str">
        <f>IFERROR(IF(Z$7="","",
(
SUMIFS(IF($G$4="作業時間（hh:mm）",中間処理!$G:$G,中間処理!$I:$I),中間処理!$E:$E,Z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202,中間処理!$B:$B,"予定",中間処理!$C:$C,"&gt;="&amp;$G$1,中間処理!$C:$C,"&lt;="&amp;$G$2,中間処理!$D:$D,IF($G$3="すべての作業","&lt;&gt;",$G$3)),0)
)
/IF($G$5="10aあたり",Z$8*10,1)),"")</f>
        <v/>
      </c>
      <c r="AA202" s="35" t="str">
        <f>IFERROR(IF(AA$7="","",
(
SUMIFS(IF($G$4="作業時間（hh:mm）",中間処理!$G:$G,中間処理!$I:$I),中間処理!$E:$E,AA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202,中間処理!$B:$B,"予定",中間処理!$C:$C,"&gt;="&amp;$G$1,中間処理!$C:$C,"&lt;="&amp;$G$2,中間処理!$D:$D,IF($G$3="すべての作業","&lt;&gt;",$G$3)),0)
)
/IF($G$5="10aあたり",AA$8*10,1)),"")</f>
        <v/>
      </c>
      <c r="AB202" s="35" t="str">
        <f>IFERROR(IF(AB$7="","",
(
SUMIFS(IF($G$4="作業時間（hh:mm）",中間処理!$G:$G,中間処理!$I:$I),中間処理!$E:$E,AB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202,中間処理!$B:$B,"予定",中間処理!$C:$C,"&gt;="&amp;$G$1,中間処理!$C:$C,"&lt;="&amp;$G$2,中間処理!$D:$D,IF($G$3="すべての作業","&lt;&gt;",$G$3)),0)
)
/IF($G$5="10aあたり",AB$8*10,1)),"")</f>
        <v/>
      </c>
      <c r="AC202" s="35" t="str">
        <f>IFERROR(IF(AC$7="","",
(
SUMIFS(IF($G$4="作業時間（hh:mm）",中間処理!$G:$G,中間処理!$I:$I),中間処理!$E:$E,AC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202,中間処理!$B:$B,"予定",中間処理!$C:$C,"&gt;="&amp;$G$1,中間処理!$C:$C,"&lt;="&amp;$G$2,中間処理!$D:$D,IF($G$3="すべての作業","&lt;&gt;",$G$3)),0)
)
/IF($G$5="10aあたり",AC$8*10,1)),"")</f>
        <v/>
      </c>
      <c r="AD202" s="35" t="str">
        <f>IFERROR(IF(AD$7="","",
(
SUMIFS(IF($G$4="作業時間（hh:mm）",中間処理!$G:$G,中間処理!$I:$I),中間処理!$E:$E,AD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202,中間処理!$B:$B,"予定",中間処理!$C:$C,"&gt;="&amp;$G$1,中間処理!$C:$C,"&lt;="&amp;$G$2,中間処理!$D:$D,IF($G$3="すべての作業","&lt;&gt;",$G$3)),0)
)
/IF($G$5="10aあたり",AD$8*10,1)),"")</f>
        <v/>
      </c>
      <c r="AE202" s="35" t="str">
        <f>IFERROR(IF(AE$7="","",
(
SUMIFS(IF($G$4="作業時間（hh:mm）",中間処理!$G:$G,中間処理!$I:$I),中間処理!$E:$E,AE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202,中間処理!$B:$B,"予定",中間処理!$C:$C,"&gt;="&amp;$G$1,中間処理!$C:$C,"&lt;="&amp;$G$2,中間処理!$D:$D,IF($G$3="すべての作業","&lt;&gt;",$G$3)),0)
)
/IF($G$5="10aあたり",AE$8*10,1)),"")</f>
        <v/>
      </c>
      <c r="AF202" s="35" t="str">
        <f>IFERROR(IF(AF$7="","",
(
SUMIFS(IF($G$4="作業時間（hh:mm）",中間処理!$G:$G,中間処理!$I:$I),中間処理!$E:$E,AF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202,中間処理!$B:$B,"予定",中間処理!$C:$C,"&gt;="&amp;$G$1,中間処理!$C:$C,"&lt;="&amp;$G$2,中間処理!$D:$D,IF($G$3="すべての作業","&lt;&gt;",$G$3)),0)
)
/IF($G$5="10aあたり",AF$8*10,1)),"")</f>
        <v/>
      </c>
      <c r="AG202" s="35" t="str">
        <f>IFERROR(IF(AG$7="","",
(
SUMIFS(IF($G$4="作業時間（hh:mm）",中間処理!$G:$G,中間処理!$I:$I),中間処理!$E:$E,AG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202,中間処理!$B:$B,"予定",中間処理!$C:$C,"&gt;="&amp;$G$1,中間処理!$C:$C,"&lt;="&amp;$G$2,中間処理!$D:$D,IF($G$3="すべての作業","&lt;&gt;",$G$3)),0)
)
/IF($G$5="10aあたり",AG$8*10,1)),"")</f>
        <v/>
      </c>
      <c r="AH202" s="35" t="str">
        <f>IFERROR(IF(AH$7="","",
(
SUMIFS(IF($G$4="作業時間（hh:mm）",中間処理!$G:$G,中間処理!$I:$I),中間処理!$E:$E,AH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202,中間処理!$B:$B,"予定",中間処理!$C:$C,"&gt;="&amp;$G$1,中間処理!$C:$C,"&lt;="&amp;$G$2,中間処理!$D:$D,IF($G$3="すべての作業","&lt;&gt;",$G$3)),0)
)
/IF($G$5="10aあたり",AH$8*10,1)),"")</f>
        <v/>
      </c>
      <c r="AI202" s="35" t="str">
        <f>IFERROR(IF(AI$7="","",
(
SUMIFS(IF($G$4="作業時間（hh:mm）",中間処理!$G:$G,中間処理!$I:$I),中間処理!$E:$E,AI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202,中間処理!$B:$B,"予定",中間処理!$C:$C,"&gt;="&amp;$G$1,中間処理!$C:$C,"&lt;="&amp;$G$2,中間処理!$D:$D,IF($G$3="すべての作業","&lt;&gt;",$G$3)),0)
)
/IF($G$5="10aあたり",AI$8*10,1)),"")</f>
        <v/>
      </c>
      <c r="AJ202" s="35" t="str">
        <f>IFERROR(IF(AJ$7="","",
(
SUMIFS(IF($G$4="作業時間（hh:mm）",中間処理!$G:$G,中間処理!$I:$I),中間処理!$E:$E,AJ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202,中間処理!$B:$B,"予定",中間処理!$C:$C,"&gt;="&amp;$G$1,中間処理!$C:$C,"&lt;="&amp;$G$2,中間処理!$D:$D,IF($G$3="すべての作業","&lt;&gt;",$G$3)),0)
)
/IF($G$5="10aあたり",AJ$8*10,1)),"")</f>
        <v/>
      </c>
      <c r="AK202" s="35" t="str">
        <f>IFERROR(IF(AK$7="","",
(
SUMIFS(IF($G$4="作業時間（hh:mm）",中間処理!$G:$G,中間処理!$I:$I),中間処理!$E:$E,AK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202,中間処理!$B:$B,"予定",中間処理!$C:$C,"&gt;="&amp;$G$1,中間処理!$C:$C,"&lt;="&amp;$G$2,中間処理!$D:$D,IF($G$3="すべての作業","&lt;&gt;",$G$3)),0)
)
/IF($G$5="10aあたり",AK$8*10,1)),"")</f>
        <v/>
      </c>
      <c r="AL202" s="35" t="str">
        <f>IFERROR(IF(AL$7="","",
(
SUMIFS(IF($G$4="作業時間（hh:mm）",中間処理!$G:$G,中間処理!$I:$I),中間処理!$E:$E,AL$7,中間処理!$F:$F,$F202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202,中間処理!$B:$B,"予定",中間処理!$C:$C,"&gt;="&amp;$G$1,中間処理!$C:$C,"&lt;="&amp;$G$2,中間処理!$D:$D,IF($G$3="すべての作業","&lt;&gt;",$G$3)),0)
)
/IF($G$5="10aあたり",AL$8*10,1)),"")</f>
        <v/>
      </c>
    </row>
    <row r="203" spans="7:38">
      <c r="G203" s="13"/>
      <c r="H203" s="22" t="str">
        <f>IF(G203="","",
IF(G$4="作業時間（hh:mm）",SUM(I203:AL203),
IF(
COUNTIFS(単価情報!C:C,F203,単価情報!B:B,"作業者",単価情報!K:K,"&gt;="&amp;G$1,単価情報!J:J,"&lt;="&amp;G$2)
+COUNTIFS(単価情報!C:C,F203,単価情報!B:B,"作業者",単価情報!K:K,"",単価情報!J:J,"&lt;="&amp;G$2)=0,
"単価設定なし",SUM(I203:AL203))))</f>
        <v/>
      </c>
      <c r="I203" s="34" t="str">
        <f>IFERROR(IF(I$7="","",
(
SUMIFS(IF($G$4="作業時間（hh:mm）",中間処理!$G:$G,中間処理!$I:$I),中間処理!$E:$E,I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203,中間処理!$B:$B,"予定",中間処理!$C:$C,"&gt;="&amp;$G$1,中間処理!$C:$C,"&lt;="&amp;$G$2,中間処理!$D:$D,IF($G$3="すべての作業","&lt;&gt;",$G$3)),0)
)
/IF($G$5="10aあたり",I$8*10,1)),"")</f>
        <v/>
      </c>
      <c r="J203" s="35" t="str">
        <f>IFERROR(IF(J$7="","",
(
SUMIFS(IF($G$4="作業時間（hh:mm）",中間処理!$G:$G,中間処理!$I:$I),中間処理!$E:$E,J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203,中間処理!$B:$B,"予定",中間処理!$C:$C,"&gt;="&amp;$G$1,中間処理!$C:$C,"&lt;="&amp;$G$2,中間処理!$D:$D,IF($G$3="すべての作業","&lt;&gt;",$G$3)),0)
)
/IF($G$5="10aあたり",J$8*10,1)),"")</f>
        <v/>
      </c>
      <c r="K203" s="35" t="str">
        <f>IFERROR(IF(K$7="","",
(
SUMIFS(IF($G$4="作業時間（hh:mm）",中間処理!$G:$G,中間処理!$I:$I),中間処理!$E:$E,K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203,中間処理!$B:$B,"予定",中間処理!$C:$C,"&gt;="&amp;$G$1,中間処理!$C:$C,"&lt;="&amp;$G$2,中間処理!$D:$D,IF($G$3="すべての作業","&lt;&gt;",$G$3)),0)
)
/IF($G$5="10aあたり",K$8*10,1)),"")</f>
        <v/>
      </c>
      <c r="L203" s="35" t="str">
        <f>IFERROR(IF(L$7="","",
(
SUMIFS(IF($G$4="作業時間（hh:mm）",中間処理!$G:$G,中間処理!$I:$I),中間処理!$E:$E,L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203,中間処理!$B:$B,"予定",中間処理!$C:$C,"&gt;="&amp;$G$1,中間処理!$C:$C,"&lt;="&amp;$G$2,中間処理!$D:$D,IF($G$3="すべての作業","&lt;&gt;",$G$3)),0)
)
/IF($G$5="10aあたり",L$8*10,1)),"")</f>
        <v/>
      </c>
      <c r="M203" s="35" t="str">
        <f>IFERROR(IF(M$7="","",
(
SUMIFS(IF($G$4="作業時間（hh:mm）",中間処理!$G:$G,中間処理!$I:$I),中間処理!$E:$E,M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203,中間処理!$B:$B,"予定",中間処理!$C:$C,"&gt;="&amp;$G$1,中間処理!$C:$C,"&lt;="&amp;$G$2,中間処理!$D:$D,IF($G$3="すべての作業","&lt;&gt;",$G$3)),0)
)
/IF($G$5="10aあたり",M$8*10,1)),"")</f>
        <v/>
      </c>
      <c r="N203" s="35" t="str">
        <f>IFERROR(IF(N$7="","",
(
SUMIFS(IF($G$4="作業時間（hh:mm）",中間処理!$G:$G,中間処理!$I:$I),中間処理!$E:$E,N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203,中間処理!$B:$B,"予定",中間処理!$C:$C,"&gt;="&amp;$G$1,中間処理!$C:$C,"&lt;="&amp;$G$2,中間処理!$D:$D,IF($G$3="すべての作業","&lt;&gt;",$G$3)),0)
)
/IF($G$5="10aあたり",N$8*10,1)),"")</f>
        <v/>
      </c>
      <c r="O203" s="35" t="str">
        <f>IFERROR(IF(O$7="","",
(
SUMIFS(IF($G$4="作業時間（hh:mm）",中間処理!$G:$G,中間処理!$I:$I),中間処理!$E:$E,O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203,中間処理!$B:$B,"予定",中間処理!$C:$C,"&gt;="&amp;$G$1,中間処理!$C:$C,"&lt;="&amp;$G$2,中間処理!$D:$D,IF($G$3="すべての作業","&lt;&gt;",$G$3)),0)
)
/IF($G$5="10aあたり",O$8*10,1)),"")</f>
        <v/>
      </c>
      <c r="P203" s="35" t="str">
        <f>IFERROR(IF(P$7="","",
(
SUMIFS(IF($G$4="作業時間（hh:mm）",中間処理!$G:$G,中間処理!$I:$I),中間処理!$E:$E,P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203,中間処理!$B:$B,"予定",中間処理!$C:$C,"&gt;="&amp;$G$1,中間処理!$C:$C,"&lt;="&amp;$G$2,中間処理!$D:$D,IF($G$3="すべての作業","&lt;&gt;",$G$3)),0)
)
/IF($G$5="10aあたり",P$8*10,1)),"")</f>
        <v/>
      </c>
      <c r="Q203" s="35" t="str">
        <f>IFERROR(IF(Q$7="","",
(
SUMIFS(IF($G$4="作業時間（hh:mm）",中間処理!$G:$G,中間処理!$I:$I),中間処理!$E:$E,Q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203,中間処理!$B:$B,"予定",中間処理!$C:$C,"&gt;="&amp;$G$1,中間処理!$C:$C,"&lt;="&amp;$G$2,中間処理!$D:$D,IF($G$3="すべての作業","&lt;&gt;",$G$3)),0)
)
/IF($G$5="10aあたり",Q$8*10,1)),"")</f>
        <v/>
      </c>
      <c r="R203" s="35" t="str">
        <f>IFERROR(IF(R$7="","",
(
SUMIFS(IF($G$4="作業時間（hh:mm）",中間処理!$G:$G,中間処理!$I:$I),中間処理!$E:$E,R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203,中間処理!$B:$B,"予定",中間処理!$C:$C,"&gt;="&amp;$G$1,中間処理!$C:$C,"&lt;="&amp;$G$2,中間処理!$D:$D,IF($G$3="すべての作業","&lt;&gt;",$G$3)),0)
)
/IF($G$5="10aあたり",R$8*10,1)),"")</f>
        <v/>
      </c>
      <c r="S203" s="35" t="str">
        <f>IFERROR(IF(S$7="","",
(
SUMIFS(IF($G$4="作業時間（hh:mm）",中間処理!$G:$G,中間処理!$I:$I),中間処理!$E:$E,S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203,中間処理!$B:$B,"予定",中間処理!$C:$C,"&gt;="&amp;$G$1,中間処理!$C:$C,"&lt;="&amp;$G$2,中間処理!$D:$D,IF($G$3="すべての作業","&lt;&gt;",$G$3)),0)
)
/IF($G$5="10aあたり",S$8*10,1)),"")</f>
        <v/>
      </c>
      <c r="T203" s="35" t="str">
        <f>IFERROR(IF(T$7="","",
(
SUMIFS(IF($G$4="作業時間（hh:mm）",中間処理!$G:$G,中間処理!$I:$I),中間処理!$E:$E,T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203,中間処理!$B:$B,"予定",中間処理!$C:$C,"&gt;="&amp;$G$1,中間処理!$C:$C,"&lt;="&amp;$G$2,中間処理!$D:$D,IF($G$3="すべての作業","&lt;&gt;",$G$3)),0)
)
/IF($G$5="10aあたり",T$8*10,1)),"")</f>
        <v/>
      </c>
      <c r="U203" s="35" t="str">
        <f>IFERROR(IF(U$7="","",
(
SUMIFS(IF($G$4="作業時間（hh:mm）",中間処理!$G:$G,中間処理!$I:$I),中間処理!$E:$E,U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203,中間処理!$B:$B,"予定",中間処理!$C:$C,"&gt;="&amp;$G$1,中間処理!$C:$C,"&lt;="&amp;$G$2,中間処理!$D:$D,IF($G$3="すべての作業","&lt;&gt;",$G$3)),0)
)
/IF($G$5="10aあたり",U$8*10,1)),"")</f>
        <v/>
      </c>
      <c r="V203" s="35" t="str">
        <f>IFERROR(IF(V$7="","",
(
SUMIFS(IF($G$4="作業時間（hh:mm）",中間処理!$G:$G,中間処理!$I:$I),中間処理!$E:$E,V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203,中間処理!$B:$B,"予定",中間処理!$C:$C,"&gt;="&amp;$G$1,中間処理!$C:$C,"&lt;="&amp;$G$2,中間処理!$D:$D,IF($G$3="すべての作業","&lt;&gt;",$G$3)),0)
)
/IF($G$5="10aあたり",V$8*10,1)),"")</f>
        <v/>
      </c>
      <c r="W203" s="35" t="str">
        <f>IFERROR(IF(W$7="","",
(
SUMIFS(IF($G$4="作業時間（hh:mm）",中間処理!$G:$G,中間処理!$I:$I),中間処理!$E:$E,W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203,中間処理!$B:$B,"予定",中間処理!$C:$C,"&gt;="&amp;$G$1,中間処理!$C:$C,"&lt;="&amp;$G$2,中間処理!$D:$D,IF($G$3="すべての作業","&lt;&gt;",$G$3)),0)
)
/IF($G$5="10aあたり",W$8*10,1)),"")</f>
        <v/>
      </c>
      <c r="X203" s="35" t="str">
        <f>IFERROR(IF(X$7="","",
(
SUMIFS(IF($G$4="作業時間（hh:mm）",中間処理!$G:$G,中間処理!$I:$I),中間処理!$E:$E,X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203,中間処理!$B:$B,"予定",中間処理!$C:$C,"&gt;="&amp;$G$1,中間処理!$C:$C,"&lt;="&amp;$G$2,中間処理!$D:$D,IF($G$3="すべての作業","&lt;&gt;",$G$3)),0)
)
/IF($G$5="10aあたり",X$8*10,1)),"")</f>
        <v/>
      </c>
      <c r="Y203" s="35" t="str">
        <f>IFERROR(IF(Y$7="","",
(
SUMIFS(IF($G$4="作業時間（hh:mm）",中間処理!$G:$G,中間処理!$I:$I),中間処理!$E:$E,Y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203,中間処理!$B:$B,"予定",中間処理!$C:$C,"&gt;="&amp;$G$1,中間処理!$C:$C,"&lt;="&amp;$G$2,中間処理!$D:$D,IF($G$3="すべての作業","&lt;&gt;",$G$3)),0)
)
/IF($G$5="10aあたり",Y$8*10,1)),"")</f>
        <v/>
      </c>
      <c r="Z203" s="35" t="str">
        <f>IFERROR(IF(Z$7="","",
(
SUMIFS(IF($G$4="作業時間（hh:mm）",中間処理!$G:$G,中間処理!$I:$I),中間処理!$E:$E,Z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203,中間処理!$B:$B,"予定",中間処理!$C:$C,"&gt;="&amp;$G$1,中間処理!$C:$C,"&lt;="&amp;$G$2,中間処理!$D:$D,IF($G$3="すべての作業","&lt;&gt;",$G$3)),0)
)
/IF($G$5="10aあたり",Z$8*10,1)),"")</f>
        <v/>
      </c>
      <c r="AA203" s="35" t="str">
        <f>IFERROR(IF(AA$7="","",
(
SUMIFS(IF($G$4="作業時間（hh:mm）",中間処理!$G:$G,中間処理!$I:$I),中間処理!$E:$E,AA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203,中間処理!$B:$B,"予定",中間処理!$C:$C,"&gt;="&amp;$G$1,中間処理!$C:$C,"&lt;="&amp;$G$2,中間処理!$D:$D,IF($G$3="すべての作業","&lt;&gt;",$G$3)),0)
)
/IF($G$5="10aあたり",AA$8*10,1)),"")</f>
        <v/>
      </c>
      <c r="AB203" s="35" t="str">
        <f>IFERROR(IF(AB$7="","",
(
SUMIFS(IF($G$4="作業時間（hh:mm）",中間処理!$G:$G,中間処理!$I:$I),中間処理!$E:$E,AB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203,中間処理!$B:$B,"予定",中間処理!$C:$C,"&gt;="&amp;$G$1,中間処理!$C:$C,"&lt;="&amp;$G$2,中間処理!$D:$D,IF($G$3="すべての作業","&lt;&gt;",$G$3)),0)
)
/IF($G$5="10aあたり",AB$8*10,1)),"")</f>
        <v/>
      </c>
      <c r="AC203" s="35" t="str">
        <f>IFERROR(IF(AC$7="","",
(
SUMIFS(IF($G$4="作業時間（hh:mm）",中間処理!$G:$G,中間処理!$I:$I),中間処理!$E:$E,AC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203,中間処理!$B:$B,"予定",中間処理!$C:$C,"&gt;="&amp;$G$1,中間処理!$C:$C,"&lt;="&amp;$G$2,中間処理!$D:$D,IF($G$3="すべての作業","&lt;&gt;",$G$3)),0)
)
/IF($G$5="10aあたり",AC$8*10,1)),"")</f>
        <v/>
      </c>
      <c r="AD203" s="35" t="str">
        <f>IFERROR(IF(AD$7="","",
(
SUMIFS(IF($G$4="作業時間（hh:mm）",中間処理!$G:$G,中間処理!$I:$I),中間処理!$E:$E,AD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203,中間処理!$B:$B,"予定",中間処理!$C:$C,"&gt;="&amp;$G$1,中間処理!$C:$C,"&lt;="&amp;$G$2,中間処理!$D:$D,IF($G$3="すべての作業","&lt;&gt;",$G$3)),0)
)
/IF($G$5="10aあたり",AD$8*10,1)),"")</f>
        <v/>
      </c>
      <c r="AE203" s="35" t="str">
        <f>IFERROR(IF(AE$7="","",
(
SUMIFS(IF($G$4="作業時間（hh:mm）",中間処理!$G:$G,中間処理!$I:$I),中間処理!$E:$E,AE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203,中間処理!$B:$B,"予定",中間処理!$C:$C,"&gt;="&amp;$G$1,中間処理!$C:$C,"&lt;="&amp;$G$2,中間処理!$D:$D,IF($G$3="すべての作業","&lt;&gt;",$G$3)),0)
)
/IF($G$5="10aあたり",AE$8*10,1)),"")</f>
        <v/>
      </c>
      <c r="AF203" s="35" t="str">
        <f>IFERROR(IF(AF$7="","",
(
SUMIFS(IF($G$4="作業時間（hh:mm）",中間処理!$G:$G,中間処理!$I:$I),中間処理!$E:$E,AF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203,中間処理!$B:$B,"予定",中間処理!$C:$C,"&gt;="&amp;$G$1,中間処理!$C:$C,"&lt;="&amp;$G$2,中間処理!$D:$D,IF($G$3="すべての作業","&lt;&gt;",$G$3)),0)
)
/IF($G$5="10aあたり",AF$8*10,1)),"")</f>
        <v/>
      </c>
      <c r="AG203" s="35" t="str">
        <f>IFERROR(IF(AG$7="","",
(
SUMIFS(IF($G$4="作業時間（hh:mm）",中間処理!$G:$G,中間処理!$I:$I),中間処理!$E:$E,AG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203,中間処理!$B:$B,"予定",中間処理!$C:$C,"&gt;="&amp;$G$1,中間処理!$C:$C,"&lt;="&amp;$G$2,中間処理!$D:$D,IF($G$3="すべての作業","&lt;&gt;",$G$3)),0)
)
/IF($G$5="10aあたり",AG$8*10,1)),"")</f>
        <v/>
      </c>
      <c r="AH203" s="35" t="str">
        <f>IFERROR(IF(AH$7="","",
(
SUMIFS(IF($G$4="作業時間（hh:mm）",中間処理!$G:$G,中間処理!$I:$I),中間処理!$E:$E,AH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203,中間処理!$B:$B,"予定",中間処理!$C:$C,"&gt;="&amp;$G$1,中間処理!$C:$C,"&lt;="&amp;$G$2,中間処理!$D:$D,IF($G$3="すべての作業","&lt;&gt;",$G$3)),0)
)
/IF($G$5="10aあたり",AH$8*10,1)),"")</f>
        <v/>
      </c>
      <c r="AI203" s="35" t="str">
        <f>IFERROR(IF(AI$7="","",
(
SUMIFS(IF($G$4="作業時間（hh:mm）",中間処理!$G:$G,中間処理!$I:$I),中間処理!$E:$E,AI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203,中間処理!$B:$B,"予定",中間処理!$C:$C,"&gt;="&amp;$G$1,中間処理!$C:$C,"&lt;="&amp;$G$2,中間処理!$D:$D,IF($G$3="すべての作業","&lt;&gt;",$G$3)),0)
)
/IF($G$5="10aあたり",AI$8*10,1)),"")</f>
        <v/>
      </c>
      <c r="AJ203" s="35" t="str">
        <f>IFERROR(IF(AJ$7="","",
(
SUMIFS(IF($G$4="作業時間（hh:mm）",中間処理!$G:$G,中間処理!$I:$I),中間処理!$E:$E,AJ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203,中間処理!$B:$B,"予定",中間処理!$C:$C,"&gt;="&amp;$G$1,中間処理!$C:$C,"&lt;="&amp;$G$2,中間処理!$D:$D,IF($G$3="すべての作業","&lt;&gt;",$G$3)),0)
)
/IF($G$5="10aあたり",AJ$8*10,1)),"")</f>
        <v/>
      </c>
      <c r="AK203" s="35" t="str">
        <f>IFERROR(IF(AK$7="","",
(
SUMIFS(IF($G$4="作業時間（hh:mm）",中間処理!$G:$G,中間処理!$I:$I),中間処理!$E:$E,AK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203,中間処理!$B:$B,"予定",中間処理!$C:$C,"&gt;="&amp;$G$1,中間処理!$C:$C,"&lt;="&amp;$G$2,中間処理!$D:$D,IF($G$3="すべての作業","&lt;&gt;",$G$3)),0)
)
/IF($G$5="10aあたり",AK$8*10,1)),"")</f>
        <v/>
      </c>
      <c r="AL203" s="35" t="str">
        <f>IFERROR(IF(AL$7="","",
(
SUMIFS(IF($G$4="作業時間（hh:mm）",中間処理!$G:$G,中間処理!$I:$I),中間処理!$E:$E,AL$7,中間処理!$F:$F,$F203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203,中間処理!$B:$B,"予定",中間処理!$C:$C,"&gt;="&amp;$G$1,中間処理!$C:$C,"&lt;="&amp;$G$2,中間処理!$D:$D,IF($G$3="すべての作業","&lt;&gt;",$G$3)),0)
)
/IF($G$5="10aあたり",AL$8*10,1)),"")</f>
        <v/>
      </c>
    </row>
    <row r="204" spans="7:38">
      <c r="G204" s="13"/>
      <c r="H204" s="22" t="str">
        <f>IF(G204="","",
IF(G$4="作業時間（hh:mm）",SUM(I204:AL204),
IF(
COUNTIFS(単価情報!C:C,F204,単価情報!B:B,"作業者",単価情報!K:K,"&gt;="&amp;G$1,単価情報!J:J,"&lt;="&amp;G$2)
+COUNTIFS(単価情報!C:C,F204,単価情報!B:B,"作業者",単価情報!K:K,"",単価情報!J:J,"&lt;="&amp;G$2)=0,
"単価設定なし",SUM(I204:AL204))))</f>
        <v/>
      </c>
      <c r="I204" s="34" t="str">
        <f>IFERROR(IF(I$7="","",
(
SUMIFS(IF($G$4="作業時間（hh:mm）",中間処理!$G:$G,中間処理!$I:$I),中間処理!$E:$E,I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204,中間処理!$B:$B,"予定",中間処理!$C:$C,"&gt;="&amp;$G$1,中間処理!$C:$C,"&lt;="&amp;$G$2,中間処理!$D:$D,IF($G$3="すべての作業","&lt;&gt;",$G$3)),0)
)
/IF($G$5="10aあたり",I$8*10,1)),"")</f>
        <v/>
      </c>
      <c r="J204" s="35" t="str">
        <f>IFERROR(IF(J$7="","",
(
SUMIFS(IF($G$4="作業時間（hh:mm）",中間処理!$G:$G,中間処理!$I:$I),中間処理!$E:$E,J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204,中間処理!$B:$B,"予定",中間処理!$C:$C,"&gt;="&amp;$G$1,中間処理!$C:$C,"&lt;="&amp;$G$2,中間処理!$D:$D,IF($G$3="すべての作業","&lt;&gt;",$G$3)),0)
)
/IF($G$5="10aあたり",J$8*10,1)),"")</f>
        <v/>
      </c>
      <c r="K204" s="35" t="str">
        <f>IFERROR(IF(K$7="","",
(
SUMIFS(IF($G$4="作業時間（hh:mm）",中間処理!$G:$G,中間処理!$I:$I),中間処理!$E:$E,K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204,中間処理!$B:$B,"予定",中間処理!$C:$C,"&gt;="&amp;$G$1,中間処理!$C:$C,"&lt;="&amp;$G$2,中間処理!$D:$D,IF($G$3="すべての作業","&lt;&gt;",$G$3)),0)
)
/IF($G$5="10aあたり",K$8*10,1)),"")</f>
        <v/>
      </c>
      <c r="L204" s="35" t="str">
        <f>IFERROR(IF(L$7="","",
(
SUMIFS(IF($G$4="作業時間（hh:mm）",中間処理!$G:$G,中間処理!$I:$I),中間処理!$E:$E,L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204,中間処理!$B:$B,"予定",中間処理!$C:$C,"&gt;="&amp;$G$1,中間処理!$C:$C,"&lt;="&amp;$G$2,中間処理!$D:$D,IF($G$3="すべての作業","&lt;&gt;",$G$3)),0)
)
/IF($G$5="10aあたり",L$8*10,1)),"")</f>
        <v/>
      </c>
      <c r="M204" s="35" t="str">
        <f>IFERROR(IF(M$7="","",
(
SUMIFS(IF($G$4="作業時間（hh:mm）",中間処理!$G:$G,中間処理!$I:$I),中間処理!$E:$E,M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204,中間処理!$B:$B,"予定",中間処理!$C:$C,"&gt;="&amp;$G$1,中間処理!$C:$C,"&lt;="&amp;$G$2,中間処理!$D:$D,IF($G$3="すべての作業","&lt;&gt;",$G$3)),0)
)
/IF($G$5="10aあたり",M$8*10,1)),"")</f>
        <v/>
      </c>
      <c r="N204" s="35" t="str">
        <f>IFERROR(IF(N$7="","",
(
SUMIFS(IF($G$4="作業時間（hh:mm）",中間処理!$G:$G,中間処理!$I:$I),中間処理!$E:$E,N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204,中間処理!$B:$B,"予定",中間処理!$C:$C,"&gt;="&amp;$G$1,中間処理!$C:$C,"&lt;="&amp;$G$2,中間処理!$D:$D,IF($G$3="すべての作業","&lt;&gt;",$G$3)),0)
)
/IF($G$5="10aあたり",N$8*10,1)),"")</f>
        <v/>
      </c>
      <c r="O204" s="35" t="str">
        <f>IFERROR(IF(O$7="","",
(
SUMIFS(IF($G$4="作業時間（hh:mm）",中間処理!$G:$G,中間処理!$I:$I),中間処理!$E:$E,O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204,中間処理!$B:$B,"予定",中間処理!$C:$C,"&gt;="&amp;$G$1,中間処理!$C:$C,"&lt;="&amp;$G$2,中間処理!$D:$D,IF($G$3="すべての作業","&lt;&gt;",$G$3)),0)
)
/IF($G$5="10aあたり",O$8*10,1)),"")</f>
        <v/>
      </c>
      <c r="P204" s="35" t="str">
        <f>IFERROR(IF(P$7="","",
(
SUMIFS(IF($G$4="作業時間（hh:mm）",中間処理!$G:$G,中間処理!$I:$I),中間処理!$E:$E,P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204,中間処理!$B:$B,"予定",中間処理!$C:$C,"&gt;="&amp;$G$1,中間処理!$C:$C,"&lt;="&amp;$G$2,中間処理!$D:$D,IF($G$3="すべての作業","&lt;&gt;",$G$3)),0)
)
/IF($G$5="10aあたり",P$8*10,1)),"")</f>
        <v/>
      </c>
      <c r="Q204" s="35" t="str">
        <f>IFERROR(IF(Q$7="","",
(
SUMIFS(IF($G$4="作業時間（hh:mm）",中間処理!$G:$G,中間処理!$I:$I),中間処理!$E:$E,Q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204,中間処理!$B:$B,"予定",中間処理!$C:$C,"&gt;="&amp;$G$1,中間処理!$C:$C,"&lt;="&amp;$G$2,中間処理!$D:$D,IF($G$3="すべての作業","&lt;&gt;",$G$3)),0)
)
/IF($G$5="10aあたり",Q$8*10,1)),"")</f>
        <v/>
      </c>
      <c r="R204" s="35" t="str">
        <f>IFERROR(IF(R$7="","",
(
SUMIFS(IF($G$4="作業時間（hh:mm）",中間処理!$G:$G,中間処理!$I:$I),中間処理!$E:$E,R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204,中間処理!$B:$B,"予定",中間処理!$C:$C,"&gt;="&amp;$G$1,中間処理!$C:$C,"&lt;="&amp;$G$2,中間処理!$D:$D,IF($G$3="すべての作業","&lt;&gt;",$G$3)),0)
)
/IF($G$5="10aあたり",R$8*10,1)),"")</f>
        <v/>
      </c>
      <c r="S204" s="35" t="str">
        <f>IFERROR(IF(S$7="","",
(
SUMIFS(IF($G$4="作業時間（hh:mm）",中間処理!$G:$G,中間処理!$I:$I),中間処理!$E:$E,S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204,中間処理!$B:$B,"予定",中間処理!$C:$C,"&gt;="&amp;$G$1,中間処理!$C:$C,"&lt;="&amp;$G$2,中間処理!$D:$D,IF($G$3="すべての作業","&lt;&gt;",$G$3)),0)
)
/IF($G$5="10aあたり",S$8*10,1)),"")</f>
        <v/>
      </c>
      <c r="T204" s="35" t="str">
        <f>IFERROR(IF(T$7="","",
(
SUMIFS(IF($G$4="作業時間（hh:mm）",中間処理!$G:$G,中間処理!$I:$I),中間処理!$E:$E,T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204,中間処理!$B:$B,"予定",中間処理!$C:$C,"&gt;="&amp;$G$1,中間処理!$C:$C,"&lt;="&amp;$G$2,中間処理!$D:$D,IF($G$3="すべての作業","&lt;&gt;",$G$3)),0)
)
/IF($G$5="10aあたり",T$8*10,1)),"")</f>
        <v/>
      </c>
      <c r="U204" s="35" t="str">
        <f>IFERROR(IF(U$7="","",
(
SUMIFS(IF($G$4="作業時間（hh:mm）",中間処理!$G:$G,中間処理!$I:$I),中間処理!$E:$E,U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204,中間処理!$B:$B,"予定",中間処理!$C:$C,"&gt;="&amp;$G$1,中間処理!$C:$C,"&lt;="&amp;$G$2,中間処理!$D:$D,IF($G$3="すべての作業","&lt;&gt;",$G$3)),0)
)
/IF($G$5="10aあたり",U$8*10,1)),"")</f>
        <v/>
      </c>
      <c r="V204" s="35" t="str">
        <f>IFERROR(IF(V$7="","",
(
SUMIFS(IF($G$4="作業時間（hh:mm）",中間処理!$G:$G,中間処理!$I:$I),中間処理!$E:$E,V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204,中間処理!$B:$B,"予定",中間処理!$C:$C,"&gt;="&amp;$G$1,中間処理!$C:$C,"&lt;="&amp;$G$2,中間処理!$D:$D,IF($G$3="すべての作業","&lt;&gt;",$G$3)),0)
)
/IF($G$5="10aあたり",V$8*10,1)),"")</f>
        <v/>
      </c>
      <c r="W204" s="35" t="str">
        <f>IFERROR(IF(W$7="","",
(
SUMIFS(IF($G$4="作業時間（hh:mm）",中間処理!$G:$G,中間処理!$I:$I),中間処理!$E:$E,W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204,中間処理!$B:$B,"予定",中間処理!$C:$C,"&gt;="&amp;$G$1,中間処理!$C:$C,"&lt;="&amp;$G$2,中間処理!$D:$D,IF($G$3="すべての作業","&lt;&gt;",$G$3)),0)
)
/IF($G$5="10aあたり",W$8*10,1)),"")</f>
        <v/>
      </c>
      <c r="X204" s="35" t="str">
        <f>IFERROR(IF(X$7="","",
(
SUMIFS(IF($G$4="作業時間（hh:mm）",中間処理!$G:$G,中間処理!$I:$I),中間処理!$E:$E,X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204,中間処理!$B:$B,"予定",中間処理!$C:$C,"&gt;="&amp;$G$1,中間処理!$C:$C,"&lt;="&amp;$G$2,中間処理!$D:$D,IF($G$3="すべての作業","&lt;&gt;",$G$3)),0)
)
/IF($G$5="10aあたり",X$8*10,1)),"")</f>
        <v/>
      </c>
      <c r="Y204" s="35" t="str">
        <f>IFERROR(IF(Y$7="","",
(
SUMIFS(IF($G$4="作業時間（hh:mm）",中間処理!$G:$G,中間処理!$I:$I),中間処理!$E:$E,Y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204,中間処理!$B:$B,"予定",中間処理!$C:$C,"&gt;="&amp;$G$1,中間処理!$C:$C,"&lt;="&amp;$G$2,中間処理!$D:$D,IF($G$3="すべての作業","&lt;&gt;",$G$3)),0)
)
/IF($G$5="10aあたり",Y$8*10,1)),"")</f>
        <v/>
      </c>
      <c r="Z204" s="35" t="str">
        <f>IFERROR(IF(Z$7="","",
(
SUMIFS(IF($G$4="作業時間（hh:mm）",中間処理!$G:$G,中間処理!$I:$I),中間処理!$E:$E,Z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204,中間処理!$B:$B,"予定",中間処理!$C:$C,"&gt;="&amp;$G$1,中間処理!$C:$C,"&lt;="&amp;$G$2,中間処理!$D:$D,IF($G$3="すべての作業","&lt;&gt;",$G$3)),0)
)
/IF($G$5="10aあたり",Z$8*10,1)),"")</f>
        <v/>
      </c>
      <c r="AA204" s="35" t="str">
        <f>IFERROR(IF(AA$7="","",
(
SUMIFS(IF($G$4="作業時間（hh:mm）",中間処理!$G:$G,中間処理!$I:$I),中間処理!$E:$E,AA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204,中間処理!$B:$B,"予定",中間処理!$C:$C,"&gt;="&amp;$G$1,中間処理!$C:$C,"&lt;="&amp;$G$2,中間処理!$D:$D,IF($G$3="すべての作業","&lt;&gt;",$G$3)),0)
)
/IF($G$5="10aあたり",AA$8*10,1)),"")</f>
        <v/>
      </c>
      <c r="AB204" s="35" t="str">
        <f>IFERROR(IF(AB$7="","",
(
SUMIFS(IF($G$4="作業時間（hh:mm）",中間処理!$G:$G,中間処理!$I:$I),中間処理!$E:$E,AB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204,中間処理!$B:$B,"予定",中間処理!$C:$C,"&gt;="&amp;$G$1,中間処理!$C:$C,"&lt;="&amp;$G$2,中間処理!$D:$D,IF($G$3="すべての作業","&lt;&gt;",$G$3)),0)
)
/IF($G$5="10aあたり",AB$8*10,1)),"")</f>
        <v/>
      </c>
      <c r="AC204" s="35" t="str">
        <f>IFERROR(IF(AC$7="","",
(
SUMIFS(IF($G$4="作業時間（hh:mm）",中間処理!$G:$G,中間処理!$I:$I),中間処理!$E:$E,AC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204,中間処理!$B:$B,"予定",中間処理!$C:$C,"&gt;="&amp;$G$1,中間処理!$C:$C,"&lt;="&amp;$G$2,中間処理!$D:$D,IF($G$3="すべての作業","&lt;&gt;",$G$3)),0)
)
/IF($G$5="10aあたり",AC$8*10,1)),"")</f>
        <v/>
      </c>
      <c r="AD204" s="35" t="str">
        <f>IFERROR(IF(AD$7="","",
(
SUMIFS(IF($G$4="作業時間（hh:mm）",中間処理!$G:$G,中間処理!$I:$I),中間処理!$E:$E,AD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204,中間処理!$B:$B,"予定",中間処理!$C:$C,"&gt;="&amp;$G$1,中間処理!$C:$C,"&lt;="&amp;$G$2,中間処理!$D:$D,IF($G$3="すべての作業","&lt;&gt;",$G$3)),0)
)
/IF($G$5="10aあたり",AD$8*10,1)),"")</f>
        <v/>
      </c>
      <c r="AE204" s="35" t="str">
        <f>IFERROR(IF(AE$7="","",
(
SUMIFS(IF($G$4="作業時間（hh:mm）",中間処理!$G:$G,中間処理!$I:$I),中間処理!$E:$E,AE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204,中間処理!$B:$B,"予定",中間処理!$C:$C,"&gt;="&amp;$G$1,中間処理!$C:$C,"&lt;="&amp;$G$2,中間処理!$D:$D,IF($G$3="すべての作業","&lt;&gt;",$G$3)),0)
)
/IF($G$5="10aあたり",AE$8*10,1)),"")</f>
        <v/>
      </c>
      <c r="AF204" s="35" t="str">
        <f>IFERROR(IF(AF$7="","",
(
SUMIFS(IF($G$4="作業時間（hh:mm）",中間処理!$G:$G,中間処理!$I:$I),中間処理!$E:$E,AF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204,中間処理!$B:$B,"予定",中間処理!$C:$C,"&gt;="&amp;$G$1,中間処理!$C:$C,"&lt;="&amp;$G$2,中間処理!$D:$D,IF($G$3="すべての作業","&lt;&gt;",$G$3)),0)
)
/IF($G$5="10aあたり",AF$8*10,1)),"")</f>
        <v/>
      </c>
      <c r="AG204" s="35" t="str">
        <f>IFERROR(IF(AG$7="","",
(
SUMIFS(IF($G$4="作業時間（hh:mm）",中間処理!$G:$G,中間処理!$I:$I),中間処理!$E:$E,AG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204,中間処理!$B:$B,"予定",中間処理!$C:$C,"&gt;="&amp;$G$1,中間処理!$C:$C,"&lt;="&amp;$G$2,中間処理!$D:$D,IF($G$3="すべての作業","&lt;&gt;",$G$3)),0)
)
/IF($G$5="10aあたり",AG$8*10,1)),"")</f>
        <v/>
      </c>
      <c r="AH204" s="35" t="str">
        <f>IFERROR(IF(AH$7="","",
(
SUMIFS(IF($G$4="作業時間（hh:mm）",中間処理!$G:$G,中間処理!$I:$I),中間処理!$E:$E,AH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204,中間処理!$B:$B,"予定",中間処理!$C:$C,"&gt;="&amp;$G$1,中間処理!$C:$C,"&lt;="&amp;$G$2,中間処理!$D:$D,IF($G$3="すべての作業","&lt;&gt;",$G$3)),0)
)
/IF($G$5="10aあたり",AH$8*10,1)),"")</f>
        <v/>
      </c>
      <c r="AI204" s="35" t="str">
        <f>IFERROR(IF(AI$7="","",
(
SUMIFS(IF($G$4="作業時間（hh:mm）",中間処理!$G:$G,中間処理!$I:$I),中間処理!$E:$E,AI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204,中間処理!$B:$B,"予定",中間処理!$C:$C,"&gt;="&amp;$G$1,中間処理!$C:$C,"&lt;="&amp;$G$2,中間処理!$D:$D,IF($G$3="すべての作業","&lt;&gt;",$G$3)),0)
)
/IF($G$5="10aあたり",AI$8*10,1)),"")</f>
        <v/>
      </c>
      <c r="AJ204" s="35" t="str">
        <f>IFERROR(IF(AJ$7="","",
(
SUMIFS(IF($G$4="作業時間（hh:mm）",中間処理!$G:$G,中間処理!$I:$I),中間処理!$E:$E,AJ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204,中間処理!$B:$B,"予定",中間処理!$C:$C,"&gt;="&amp;$G$1,中間処理!$C:$C,"&lt;="&amp;$G$2,中間処理!$D:$D,IF($G$3="すべての作業","&lt;&gt;",$G$3)),0)
)
/IF($G$5="10aあたり",AJ$8*10,1)),"")</f>
        <v/>
      </c>
      <c r="AK204" s="35" t="str">
        <f>IFERROR(IF(AK$7="","",
(
SUMIFS(IF($G$4="作業時間（hh:mm）",中間処理!$G:$G,中間処理!$I:$I),中間処理!$E:$E,AK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204,中間処理!$B:$B,"予定",中間処理!$C:$C,"&gt;="&amp;$G$1,中間処理!$C:$C,"&lt;="&amp;$G$2,中間処理!$D:$D,IF($G$3="すべての作業","&lt;&gt;",$G$3)),0)
)
/IF($G$5="10aあたり",AK$8*10,1)),"")</f>
        <v/>
      </c>
      <c r="AL204" s="35" t="str">
        <f>IFERROR(IF(AL$7="","",
(
SUMIFS(IF($G$4="作業時間（hh:mm）",中間処理!$G:$G,中間処理!$I:$I),中間処理!$E:$E,AL$7,中間処理!$F:$F,$F204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204,中間処理!$B:$B,"予定",中間処理!$C:$C,"&gt;="&amp;$G$1,中間処理!$C:$C,"&lt;="&amp;$G$2,中間処理!$D:$D,IF($G$3="すべての作業","&lt;&gt;",$G$3)),0)
)
/IF($G$5="10aあたり",AL$8*10,1)),"")</f>
        <v/>
      </c>
    </row>
    <row r="205" spans="7:38">
      <c r="G205" s="13"/>
      <c r="H205" s="22" t="str">
        <f>IF(G205="","",
IF(G$4="作業時間（hh:mm）",SUM(I205:AL205),
IF(
COUNTIFS(単価情報!C:C,F205,単価情報!B:B,"作業者",単価情報!K:K,"&gt;="&amp;G$1,単価情報!J:J,"&lt;="&amp;G$2)
+COUNTIFS(単価情報!C:C,F205,単価情報!B:B,"作業者",単価情報!K:K,"",単価情報!J:J,"&lt;="&amp;G$2)=0,
"単価設定なし",SUM(I205:AL205))))</f>
        <v/>
      </c>
      <c r="I205" s="34" t="str">
        <f>IFERROR(IF(I$7="","",
(
SUMIFS(IF($G$4="作業時間（hh:mm）",中間処理!$G:$G,中間処理!$I:$I),中間処理!$E:$E,I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205,中間処理!$B:$B,"予定",中間処理!$C:$C,"&gt;="&amp;$G$1,中間処理!$C:$C,"&lt;="&amp;$G$2,中間処理!$D:$D,IF($G$3="すべての作業","&lt;&gt;",$G$3)),0)
)
/IF($G$5="10aあたり",I$8*10,1)),"")</f>
        <v/>
      </c>
      <c r="J205" s="35" t="str">
        <f>IFERROR(IF(J$7="","",
(
SUMIFS(IF($G$4="作業時間（hh:mm）",中間処理!$G:$G,中間処理!$I:$I),中間処理!$E:$E,J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205,中間処理!$B:$B,"予定",中間処理!$C:$C,"&gt;="&amp;$G$1,中間処理!$C:$C,"&lt;="&amp;$G$2,中間処理!$D:$D,IF($G$3="すべての作業","&lt;&gt;",$G$3)),0)
)
/IF($G$5="10aあたり",J$8*10,1)),"")</f>
        <v/>
      </c>
      <c r="K205" s="35" t="str">
        <f>IFERROR(IF(K$7="","",
(
SUMIFS(IF($G$4="作業時間（hh:mm）",中間処理!$G:$G,中間処理!$I:$I),中間処理!$E:$E,K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205,中間処理!$B:$B,"予定",中間処理!$C:$C,"&gt;="&amp;$G$1,中間処理!$C:$C,"&lt;="&amp;$G$2,中間処理!$D:$D,IF($G$3="すべての作業","&lt;&gt;",$G$3)),0)
)
/IF($G$5="10aあたり",K$8*10,1)),"")</f>
        <v/>
      </c>
      <c r="L205" s="35" t="str">
        <f>IFERROR(IF(L$7="","",
(
SUMIFS(IF($G$4="作業時間（hh:mm）",中間処理!$G:$G,中間処理!$I:$I),中間処理!$E:$E,L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205,中間処理!$B:$B,"予定",中間処理!$C:$C,"&gt;="&amp;$G$1,中間処理!$C:$C,"&lt;="&amp;$G$2,中間処理!$D:$D,IF($G$3="すべての作業","&lt;&gt;",$G$3)),0)
)
/IF($G$5="10aあたり",L$8*10,1)),"")</f>
        <v/>
      </c>
      <c r="M205" s="35" t="str">
        <f>IFERROR(IF(M$7="","",
(
SUMIFS(IF($G$4="作業時間（hh:mm）",中間処理!$G:$G,中間処理!$I:$I),中間処理!$E:$E,M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205,中間処理!$B:$B,"予定",中間処理!$C:$C,"&gt;="&amp;$G$1,中間処理!$C:$C,"&lt;="&amp;$G$2,中間処理!$D:$D,IF($G$3="すべての作業","&lt;&gt;",$G$3)),0)
)
/IF($G$5="10aあたり",M$8*10,1)),"")</f>
        <v/>
      </c>
      <c r="N205" s="35" t="str">
        <f>IFERROR(IF(N$7="","",
(
SUMIFS(IF($G$4="作業時間（hh:mm）",中間処理!$G:$G,中間処理!$I:$I),中間処理!$E:$E,N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205,中間処理!$B:$B,"予定",中間処理!$C:$C,"&gt;="&amp;$G$1,中間処理!$C:$C,"&lt;="&amp;$G$2,中間処理!$D:$D,IF($G$3="すべての作業","&lt;&gt;",$G$3)),0)
)
/IF($G$5="10aあたり",N$8*10,1)),"")</f>
        <v/>
      </c>
      <c r="O205" s="35" t="str">
        <f>IFERROR(IF(O$7="","",
(
SUMIFS(IF($G$4="作業時間（hh:mm）",中間処理!$G:$G,中間処理!$I:$I),中間処理!$E:$E,O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205,中間処理!$B:$B,"予定",中間処理!$C:$C,"&gt;="&amp;$G$1,中間処理!$C:$C,"&lt;="&amp;$G$2,中間処理!$D:$D,IF($G$3="すべての作業","&lt;&gt;",$G$3)),0)
)
/IF($G$5="10aあたり",O$8*10,1)),"")</f>
        <v/>
      </c>
      <c r="P205" s="35" t="str">
        <f>IFERROR(IF(P$7="","",
(
SUMIFS(IF($G$4="作業時間（hh:mm）",中間処理!$G:$G,中間処理!$I:$I),中間処理!$E:$E,P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205,中間処理!$B:$B,"予定",中間処理!$C:$C,"&gt;="&amp;$G$1,中間処理!$C:$C,"&lt;="&amp;$G$2,中間処理!$D:$D,IF($G$3="すべての作業","&lt;&gt;",$G$3)),0)
)
/IF($G$5="10aあたり",P$8*10,1)),"")</f>
        <v/>
      </c>
      <c r="Q205" s="35" t="str">
        <f>IFERROR(IF(Q$7="","",
(
SUMIFS(IF($G$4="作業時間（hh:mm）",中間処理!$G:$G,中間処理!$I:$I),中間処理!$E:$E,Q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205,中間処理!$B:$B,"予定",中間処理!$C:$C,"&gt;="&amp;$G$1,中間処理!$C:$C,"&lt;="&amp;$G$2,中間処理!$D:$D,IF($G$3="すべての作業","&lt;&gt;",$G$3)),0)
)
/IF($G$5="10aあたり",Q$8*10,1)),"")</f>
        <v/>
      </c>
      <c r="R205" s="35" t="str">
        <f>IFERROR(IF(R$7="","",
(
SUMIFS(IF($G$4="作業時間（hh:mm）",中間処理!$G:$G,中間処理!$I:$I),中間処理!$E:$E,R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205,中間処理!$B:$B,"予定",中間処理!$C:$C,"&gt;="&amp;$G$1,中間処理!$C:$C,"&lt;="&amp;$G$2,中間処理!$D:$D,IF($G$3="すべての作業","&lt;&gt;",$G$3)),0)
)
/IF($G$5="10aあたり",R$8*10,1)),"")</f>
        <v/>
      </c>
      <c r="S205" s="35" t="str">
        <f>IFERROR(IF(S$7="","",
(
SUMIFS(IF($G$4="作業時間（hh:mm）",中間処理!$G:$G,中間処理!$I:$I),中間処理!$E:$E,S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205,中間処理!$B:$B,"予定",中間処理!$C:$C,"&gt;="&amp;$G$1,中間処理!$C:$C,"&lt;="&amp;$G$2,中間処理!$D:$D,IF($G$3="すべての作業","&lt;&gt;",$G$3)),0)
)
/IF($G$5="10aあたり",S$8*10,1)),"")</f>
        <v/>
      </c>
      <c r="T205" s="35" t="str">
        <f>IFERROR(IF(T$7="","",
(
SUMIFS(IF($G$4="作業時間（hh:mm）",中間処理!$G:$G,中間処理!$I:$I),中間処理!$E:$E,T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205,中間処理!$B:$B,"予定",中間処理!$C:$C,"&gt;="&amp;$G$1,中間処理!$C:$C,"&lt;="&amp;$G$2,中間処理!$D:$D,IF($G$3="すべての作業","&lt;&gt;",$G$3)),0)
)
/IF($G$5="10aあたり",T$8*10,1)),"")</f>
        <v/>
      </c>
      <c r="U205" s="35" t="str">
        <f>IFERROR(IF(U$7="","",
(
SUMIFS(IF($G$4="作業時間（hh:mm）",中間処理!$G:$G,中間処理!$I:$I),中間処理!$E:$E,U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205,中間処理!$B:$B,"予定",中間処理!$C:$C,"&gt;="&amp;$G$1,中間処理!$C:$C,"&lt;="&amp;$G$2,中間処理!$D:$D,IF($G$3="すべての作業","&lt;&gt;",$G$3)),0)
)
/IF($G$5="10aあたり",U$8*10,1)),"")</f>
        <v/>
      </c>
      <c r="V205" s="35" t="str">
        <f>IFERROR(IF(V$7="","",
(
SUMIFS(IF($G$4="作業時間（hh:mm）",中間処理!$G:$G,中間処理!$I:$I),中間処理!$E:$E,V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205,中間処理!$B:$B,"予定",中間処理!$C:$C,"&gt;="&amp;$G$1,中間処理!$C:$C,"&lt;="&amp;$G$2,中間処理!$D:$D,IF($G$3="すべての作業","&lt;&gt;",$G$3)),0)
)
/IF($G$5="10aあたり",V$8*10,1)),"")</f>
        <v/>
      </c>
      <c r="W205" s="35" t="str">
        <f>IFERROR(IF(W$7="","",
(
SUMIFS(IF($G$4="作業時間（hh:mm）",中間処理!$G:$G,中間処理!$I:$I),中間処理!$E:$E,W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205,中間処理!$B:$B,"予定",中間処理!$C:$C,"&gt;="&amp;$G$1,中間処理!$C:$C,"&lt;="&amp;$G$2,中間処理!$D:$D,IF($G$3="すべての作業","&lt;&gt;",$G$3)),0)
)
/IF($G$5="10aあたり",W$8*10,1)),"")</f>
        <v/>
      </c>
      <c r="X205" s="35" t="str">
        <f>IFERROR(IF(X$7="","",
(
SUMIFS(IF($G$4="作業時間（hh:mm）",中間処理!$G:$G,中間処理!$I:$I),中間処理!$E:$E,X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205,中間処理!$B:$B,"予定",中間処理!$C:$C,"&gt;="&amp;$G$1,中間処理!$C:$C,"&lt;="&amp;$G$2,中間処理!$D:$D,IF($G$3="すべての作業","&lt;&gt;",$G$3)),0)
)
/IF($G$5="10aあたり",X$8*10,1)),"")</f>
        <v/>
      </c>
      <c r="Y205" s="35" t="str">
        <f>IFERROR(IF(Y$7="","",
(
SUMIFS(IF($G$4="作業時間（hh:mm）",中間処理!$G:$G,中間処理!$I:$I),中間処理!$E:$E,Y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205,中間処理!$B:$B,"予定",中間処理!$C:$C,"&gt;="&amp;$G$1,中間処理!$C:$C,"&lt;="&amp;$G$2,中間処理!$D:$D,IF($G$3="すべての作業","&lt;&gt;",$G$3)),0)
)
/IF($G$5="10aあたり",Y$8*10,1)),"")</f>
        <v/>
      </c>
      <c r="Z205" s="35" t="str">
        <f>IFERROR(IF(Z$7="","",
(
SUMIFS(IF($G$4="作業時間（hh:mm）",中間処理!$G:$G,中間処理!$I:$I),中間処理!$E:$E,Z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205,中間処理!$B:$B,"予定",中間処理!$C:$C,"&gt;="&amp;$G$1,中間処理!$C:$C,"&lt;="&amp;$G$2,中間処理!$D:$D,IF($G$3="すべての作業","&lt;&gt;",$G$3)),0)
)
/IF($G$5="10aあたり",Z$8*10,1)),"")</f>
        <v/>
      </c>
      <c r="AA205" s="35" t="str">
        <f>IFERROR(IF(AA$7="","",
(
SUMIFS(IF($G$4="作業時間（hh:mm）",中間処理!$G:$G,中間処理!$I:$I),中間処理!$E:$E,AA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205,中間処理!$B:$B,"予定",中間処理!$C:$C,"&gt;="&amp;$G$1,中間処理!$C:$C,"&lt;="&amp;$G$2,中間処理!$D:$D,IF($G$3="すべての作業","&lt;&gt;",$G$3)),0)
)
/IF($G$5="10aあたり",AA$8*10,1)),"")</f>
        <v/>
      </c>
      <c r="AB205" s="35" t="str">
        <f>IFERROR(IF(AB$7="","",
(
SUMIFS(IF($G$4="作業時間（hh:mm）",中間処理!$G:$G,中間処理!$I:$I),中間処理!$E:$E,AB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205,中間処理!$B:$B,"予定",中間処理!$C:$C,"&gt;="&amp;$G$1,中間処理!$C:$C,"&lt;="&amp;$G$2,中間処理!$D:$D,IF($G$3="すべての作業","&lt;&gt;",$G$3)),0)
)
/IF($G$5="10aあたり",AB$8*10,1)),"")</f>
        <v/>
      </c>
      <c r="AC205" s="35" t="str">
        <f>IFERROR(IF(AC$7="","",
(
SUMIFS(IF($G$4="作業時間（hh:mm）",中間処理!$G:$G,中間処理!$I:$I),中間処理!$E:$E,AC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205,中間処理!$B:$B,"予定",中間処理!$C:$C,"&gt;="&amp;$G$1,中間処理!$C:$C,"&lt;="&amp;$G$2,中間処理!$D:$D,IF($G$3="すべての作業","&lt;&gt;",$G$3)),0)
)
/IF($G$5="10aあたり",AC$8*10,1)),"")</f>
        <v/>
      </c>
      <c r="AD205" s="35" t="str">
        <f>IFERROR(IF(AD$7="","",
(
SUMIFS(IF($G$4="作業時間（hh:mm）",中間処理!$G:$G,中間処理!$I:$I),中間処理!$E:$E,AD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205,中間処理!$B:$B,"予定",中間処理!$C:$C,"&gt;="&amp;$G$1,中間処理!$C:$C,"&lt;="&amp;$G$2,中間処理!$D:$D,IF($G$3="すべての作業","&lt;&gt;",$G$3)),0)
)
/IF($G$5="10aあたり",AD$8*10,1)),"")</f>
        <v/>
      </c>
      <c r="AE205" s="35" t="str">
        <f>IFERROR(IF(AE$7="","",
(
SUMIFS(IF($G$4="作業時間（hh:mm）",中間処理!$G:$G,中間処理!$I:$I),中間処理!$E:$E,AE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205,中間処理!$B:$B,"予定",中間処理!$C:$C,"&gt;="&amp;$G$1,中間処理!$C:$C,"&lt;="&amp;$G$2,中間処理!$D:$D,IF($G$3="すべての作業","&lt;&gt;",$G$3)),0)
)
/IF($G$5="10aあたり",AE$8*10,1)),"")</f>
        <v/>
      </c>
      <c r="AF205" s="35" t="str">
        <f>IFERROR(IF(AF$7="","",
(
SUMIFS(IF($G$4="作業時間（hh:mm）",中間処理!$G:$G,中間処理!$I:$I),中間処理!$E:$E,AF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205,中間処理!$B:$B,"予定",中間処理!$C:$C,"&gt;="&amp;$G$1,中間処理!$C:$C,"&lt;="&amp;$G$2,中間処理!$D:$D,IF($G$3="すべての作業","&lt;&gt;",$G$3)),0)
)
/IF($G$5="10aあたり",AF$8*10,1)),"")</f>
        <v/>
      </c>
      <c r="AG205" s="35" t="str">
        <f>IFERROR(IF(AG$7="","",
(
SUMIFS(IF($G$4="作業時間（hh:mm）",中間処理!$G:$G,中間処理!$I:$I),中間処理!$E:$E,AG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205,中間処理!$B:$B,"予定",中間処理!$C:$C,"&gt;="&amp;$G$1,中間処理!$C:$C,"&lt;="&amp;$G$2,中間処理!$D:$D,IF($G$3="すべての作業","&lt;&gt;",$G$3)),0)
)
/IF($G$5="10aあたり",AG$8*10,1)),"")</f>
        <v/>
      </c>
      <c r="AH205" s="35" t="str">
        <f>IFERROR(IF(AH$7="","",
(
SUMIFS(IF($G$4="作業時間（hh:mm）",中間処理!$G:$G,中間処理!$I:$I),中間処理!$E:$E,AH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205,中間処理!$B:$B,"予定",中間処理!$C:$C,"&gt;="&amp;$G$1,中間処理!$C:$C,"&lt;="&amp;$G$2,中間処理!$D:$D,IF($G$3="すべての作業","&lt;&gt;",$G$3)),0)
)
/IF($G$5="10aあたり",AH$8*10,1)),"")</f>
        <v/>
      </c>
      <c r="AI205" s="35" t="str">
        <f>IFERROR(IF(AI$7="","",
(
SUMIFS(IF($G$4="作業時間（hh:mm）",中間処理!$G:$G,中間処理!$I:$I),中間処理!$E:$E,AI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205,中間処理!$B:$B,"予定",中間処理!$C:$C,"&gt;="&amp;$G$1,中間処理!$C:$C,"&lt;="&amp;$G$2,中間処理!$D:$D,IF($G$3="すべての作業","&lt;&gt;",$G$3)),0)
)
/IF($G$5="10aあたり",AI$8*10,1)),"")</f>
        <v/>
      </c>
      <c r="AJ205" s="35" t="str">
        <f>IFERROR(IF(AJ$7="","",
(
SUMIFS(IF($G$4="作業時間（hh:mm）",中間処理!$G:$G,中間処理!$I:$I),中間処理!$E:$E,AJ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205,中間処理!$B:$B,"予定",中間処理!$C:$C,"&gt;="&amp;$G$1,中間処理!$C:$C,"&lt;="&amp;$G$2,中間処理!$D:$D,IF($G$3="すべての作業","&lt;&gt;",$G$3)),0)
)
/IF($G$5="10aあたり",AJ$8*10,1)),"")</f>
        <v/>
      </c>
      <c r="AK205" s="35" t="str">
        <f>IFERROR(IF(AK$7="","",
(
SUMIFS(IF($G$4="作業時間（hh:mm）",中間処理!$G:$G,中間処理!$I:$I),中間処理!$E:$E,AK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205,中間処理!$B:$B,"予定",中間処理!$C:$C,"&gt;="&amp;$G$1,中間処理!$C:$C,"&lt;="&amp;$G$2,中間処理!$D:$D,IF($G$3="すべての作業","&lt;&gt;",$G$3)),0)
)
/IF($G$5="10aあたり",AK$8*10,1)),"")</f>
        <v/>
      </c>
      <c r="AL205" s="35" t="str">
        <f>IFERROR(IF(AL$7="","",
(
SUMIFS(IF($G$4="作業時間（hh:mm）",中間処理!$G:$G,中間処理!$I:$I),中間処理!$E:$E,AL$7,中間処理!$F:$F,$F205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205,中間処理!$B:$B,"予定",中間処理!$C:$C,"&gt;="&amp;$G$1,中間処理!$C:$C,"&lt;="&amp;$G$2,中間処理!$D:$D,IF($G$3="すべての作業","&lt;&gt;",$G$3)),0)
)
/IF($G$5="10aあたり",AL$8*10,1)),"")</f>
        <v/>
      </c>
    </row>
    <row r="206" spans="7:38">
      <c r="G206" s="13"/>
      <c r="H206" s="22" t="str">
        <f>IF(G206="","",
IF(G$4="作業時間（hh:mm）",SUM(I206:AL206),
IF(
COUNTIFS(単価情報!C:C,F206,単価情報!B:B,"作業者",単価情報!K:K,"&gt;="&amp;G$1,単価情報!J:J,"&lt;="&amp;G$2)
+COUNTIFS(単価情報!C:C,F206,単価情報!B:B,"作業者",単価情報!K:K,"",単価情報!J:J,"&lt;="&amp;G$2)=0,
"単価設定なし",SUM(I206:AL206))))</f>
        <v/>
      </c>
      <c r="I206" s="34" t="str">
        <f>IFERROR(IF(I$7="","",
(
SUMIFS(IF($G$4="作業時間（hh:mm）",中間処理!$G:$G,中間処理!$I:$I),中間処理!$E:$E,I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206,中間処理!$B:$B,"予定",中間処理!$C:$C,"&gt;="&amp;$G$1,中間処理!$C:$C,"&lt;="&amp;$G$2,中間処理!$D:$D,IF($G$3="すべての作業","&lt;&gt;",$G$3)),0)
)
/IF($G$5="10aあたり",I$8*10,1)),"")</f>
        <v/>
      </c>
      <c r="J206" s="35" t="str">
        <f>IFERROR(IF(J$7="","",
(
SUMIFS(IF($G$4="作業時間（hh:mm）",中間処理!$G:$G,中間処理!$I:$I),中間処理!$E:$E,J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206,中間処理!$B:$B,"予定",中間処理!$C:$C,"&gt;="&amp;$G$1,中間処理!$C:$C,"&lt;="&amp;$G$2,中間処理!$D:$D,IF($G$3="すべての作業","&lt;&gt;",$G$3)),0)
)
/IF($G$5="10aあたり",J$8*10,1)),"")</f>
        <v/>
      </c>
      <c r="K206" s="35" t="str">
        <f>IFERROR(IF(K$7="","",
(
SUMIFS(IF($G$4="作業時間（hh:mm）",中間処理!$G:$G,中間処理!$I:$I),中間処理!$E:$E,K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206,中間処理!$B:$B,"予定",中間処理!$C:$C,"&gt;="&amp;$G$1,中間処理!$C:$C,"&lt;="&amp;$G$2,中間処理!$D:$D,IF($G$3="すべての作業","&lt;&gt;",$G$3)),0)
)
/IF($G$5="10aあたり",K$8*10,1)),"")</f>
        <v/>
      </c>
      <c r="L206" s="35" t="str">
        <f>IFERROR(IF(L$7="","",
(
SUMIFS(IF($G$4="作業時間（hh:mm）",中間処理!$G:$G,中間処理!$I:$I),中間処理!$E:$E,L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206,中間処理!$B:$B,"予定",中間処理!$C:$C,"&gt;="&amp;$G$1,中間処理!$C:$C,"&lt;="&amp;$G$2,中間処理!$D:$D,IF($G$3="すべての作業","&lt;&gt;",$G$3)),0)
)
/IF($G$5="10aあたり",L$8*10,1)),"")</f>
        <v/>
      </c>
      <c r="M206" s="35" t="str">
        <f>IFERROR(IF(M$7="","",
(
SUMIFS(IF($G$4="作業時間（hh:mm）",中間処理!$G:$G,中間処理!$I:$I),中間処理!$E:$E,M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206,中間処理!$B:$B,"予定",中間処理!$C:$C,"&gt;="&amp;$G$1,中間処理!$C:$C,"&lt;="&amp;$G$2,中間処理!$D:$D,IF($G$3="すべての作業","&lt;&gt;",$G$3)),0)
)
/IF($G$5="10aあたり",M$8*10,1)),"")</f>
        <v/>
      </c>
      <c r="N206" s="35" t="str">
        <f>IFERROR(IF(N$7="","",
(
SUMIFS(IF($G$4="作業時間（hh:mm）",中間処理!$G:$G,中間処理!$I:$I),中間処理!$E:$E,N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206,中間処理!$B:$B,"予定",中間処理!$C:$C,"&gt;="&amp;$G$1,中間処理!$C:$C,"&lt;="&amp;$G$2,中間処理!$D:$D,IF($G$3="すべての作業","&lt;&gt;",$G$3)),0)
)
/IF($G$5="10aあたり",N$8*10,1)),"")</f>
        <v/>
      </c>
      <c r="O206" s="35" t="str">
        <f>IFERROR(IF(O$7="","",
(
SUMIFS(IF($G$4="作業時間（hh:mm）",中間処理!$G:$G,中間処理!$I:$I),中間処理!$E:$E,O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206,中間処理!$B:$B,"予定",中間処理!$C:$C,"&gt;="&amp;$G$1,中間処理!$C:$C,"&lt;="&amp;$G$2,中間処理!$D:$D,IF($G$3="すべての作業","&lt;&gt;",$G$3)),0)
)
/IF($G$5="10aあたり",O$8*10,1)),"")</f>
        <v/>
      </c>
      <c r="P206" s="35" t="str">
        <f>IFERROR(IF(P$7="","",
(
SUMIFS(IF($G$4="作業時間（hh:mm）",中間処理!$G:$G,中間処理!$I:$I),中間処理!$E:$E,P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206,中間処理!$B:$B,"予定",中間処理!$C:$C,"&gt;="&amp;$G$1,中間処理!$C:$C,"&lt;="&amp;$G$2,中間処理!$D:$D,IF($G$3="すべての作業","&lt;&gt;",$G$3)),0)
)
/IF($G$5="10aあたり",P$8*10,1)),"")</f>
        <v/>
      </c>
      <c r="Q206" s="35" t="str">
        <f>IFERROR(IF(Q$7="","",
(
SUMIFS(IF($G$4="作業時間（hh:mm）",中間処理!$G:$G,中間処理!$I:$I),中間処理!$E:$E,Q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206,中間処理!$B:$B,"予定",中間処理!$C:$C,"&gt;="&amp;$G$1,中間処理!$C:$C,"&lt;="&amp;$G$2,中間処理!$D:$D,IF($G$3="すべての作業","&lt;&gt;",$G$3)),0)
)
/IF($G$5="10aあたり",Q$8*10,1)),"")</f>
        <v/>
      </c>
      <c r="R206" s="35" t="str">
        <f>IFERROR(IF(R$7="","",
(
SUMIFS(IF($G$4="作業時間（hh:mm）",中間処理!$G:$G,中間処理!$I:$I),中間処理!$E:$E,R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206,中間処理!$B:$B,"予定",中間処理!$C:$C,"&gt;="&amp;$G$1,中間処理!$C:$C,"&lt;="&amp;$G$2,中間処理!$D:$D,IF($G$3="すべての作業","&lt;&gt;",$G$3)),0)
)
/IF($G$5="10aあたり",R$8*10,1)),"")</f>
        <v/>
      </c>
      <c r="S206" s="35" t="str">
        <f>IFERROR(IF(S$7="","",
(
SUMIFS(IF($G$4="作業時間（hh:mm）",中間処理!$G:$G,中間処理!$I:$I),中間処理!$E:$E,S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206,中間処理!$B:$B,"予定",中間処理!$C:$C,"&gt;="&amp;$G$1,中間処理!$C:$C,"&lt;="&amp;$G$2,中間処理!$D:$D,IF($G$3="すべての作業","&lt;&gt;",$G$3)),0)
)
/IF($G$5="10aあたり",S$8*10,1)),"")</f>
        <v/>
      </c>
      <c r="T206" s="35" t="str">
        <f>IFERROR(IF(T$7="","",
(
SUMIFS(IF($G$4="作業時間（hh:mm）",中間処理!$G:$G,中間処理!$I:$I),中間処理!$E:$E,T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206,中間処理!$B:$B,"予定",中間処理!$C:$C,"&gt;="&amp;$G$1,中間処理!$C:$C,"&lt;="&amp;$G$2,中間処理!$D:$D,IF($G$3="すべての作業","&lt;&gt;",$G$3)),0)
)
/IF($G$5="10aあたり",T$8*10,1)),"")</f>
        <v/>
      </c>
      <c r="U206" s="35" t="str">
        <f>IFERROR(IF(U$7="","",
(
SUMIFS(IF($G$4="作業時間（hh:mm）",中間処理!$G:$G,中間処理!$I:$I),中間処理!$E:$E,U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206,中間処理!$B:$B,"予定",中間処理!$C:$C,"&gt;="&amp;$G$1,中間処理!$C:$C,"&lt;="&amp;$G$2,中間処理!$D:$D,IF($G$3="すべての作業","&lt;&gt;",$G$3)),0)
)
/IF($G$5="10aあたり",U$8*10,1)),"")</f>
        <v/>
      </c>
      <c r="V206" s="35" t="str">
        <f>IFERROR(IF(V$7="","",
(
SUMIFS(IF($G$4="作業時間（hh:mm）",中間処理!$G:$G,中間処理!$I:$I),中間処理!$E:$E,V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206,中間処理!$B:$B,"予定",中間処理!$C:$C,"&gt;="&amp;$G$1,中間処理!$C:$C,"&lt;="&amp;$G$2,中間処理!$D:$D,IF($G$3="すべての作業","&lt;&gt;",$G$3)),0)
)
/IF($G$5="10aあたり",V$8*10,1)),"")</f>
        <v/>
      </c>
      <c r="W206" s="35" t="str">
        <f>IFERROR(IF(W$7="","",
(
SUMIFS(IF($G$4="作業時間（hh:mm）",中間処理!$G:$G,中間処理!$I:$I),中間処理!$E:$E,W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206,中間処理!$B:$B,"予定",中間処理!$C:$C,"&gt;="&amp;$G$1,中間処理!$C:$C,"&lt;="&amp;$G$2,中間処理!$D:$D,IF($G$3="すべての作業","&lt;&gt;",$G$3)),0)
)
/IF($G$5="10aあたり",W$8*10,1)),"")</f>
        <v/>
      </c>
      <c r="X206" s="35" t="str">
        <f>IFERROR(IF(X$7="","",
(
SUMIFS(IF($G$4="作業時間（hh:mm）",中間処理!$G:$G,中間処理!$I:$I),中間処理!$E:$E,X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206,中間処理!$B:$B,"予定",中間処理!$C:$C,"&gt;="&amp;$G$1,中間処理!$C:$C,"&lt;="&amp;$G$2,中間処理!$D:$D,IF($G$3="すべての作業","&lt;&gt;",$G$3)),0)
)
/IF($G$5="10aあたり",X$8*10,1)),"")</f>
        <v/>
      </c>
      <c r="Y206" s="35" t="str">
        <f>IFERROR(IF(Y$7="","",
(
SUMIFS(IF($G$4="作業時間（hh:mm）",中間処理!$G:$G,中間処理!$I:$I),中間処理!$E:$E,Y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206,中間処理!$B:$B,"予定",中間処理!$C:$C,"&gt;="&amp;$G$1,中間処理!$C:$C,"&lt;="&amp;$G$2,中間処理!$D:$D,IF($G$3="すべての作業","&lt;&gt;",$G$3)),0)
)
/IF($G$5="10aあたり",Y$8*10,1)),"")</f>
        <v/>
      </c>
      <c r="Z206" s="35" t="str">
        <f>IFERROR(IF(Z$7="","",
(
SUMIFS(IF($G$4="作業時間（hh:mm）",中間処理!$G:$G,中間処理!$I:$I),中間処理!$E:$E,Z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206,中間処理!$B:$B,"予定",中間処理!$C:$C,"&gt;="&amp;$G$1,中間処理!$C:$C,"&lt;="&amp;$G$2,中間処理!$D:$D,IF($G$3="すべての作業","&lt;&gt;",$G$3)),0)
)
/IF($G$5="10aあたり",Z$8*10,1)),"")</f>
        <v/>
      </c>
      <c r="AA206" s="35" t="str">
        <f>IFERROR(IF(AA$7="","",
(
SUMIFS(IF($G$4="作業時間（hh:mm）",中間処理!$G:$G,中間処理!$I:$I),中間処理!$E:$E,AA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206,中間処理!$B:$B,"予定",中間処理!$C:$C,"&gt;="&amp;$G$1,中間処理!$C:$C,"&lt;="&amp;$G$2,中間処理!$D:$D,IF($G$3="すべての作業","&lt;&gt;",$G$3)),0)
)
/IF($G$5="10aあたり",AA$8*10,1)),"")</f>
        <v/>
      </c>
      <c r="AB206" s="35" t="str">
        <f>IFERROR(IF(AB$7="","",
(
SUMIFS(IF($G$4="作業時間（hh:mm）",中間処理!$G:$G,中間処理!$I:$I),中間処理!$E:$E,AB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206,中間処理!$B:$B,"予定",中間処理!$C:$C,"&gt;="&amp;$G$1,中間処理!$C:$C,"&lt;="&amp;$G$2,中間処理!$D:$D,IF($G$3="すべての作業","&lt;&gt;",$G$3)),0)
)
/IF($G$5="10aあたり",AB$8*10,1)),"")</f>
        <v/>
      </c>
      <c r="AC206" s="35" t="str">
        <f>IFERROR(IF(AC$7="","",
(
SUMIFS(IF($G$4="作業時間（hh:mm）",中間処理!$G:$G,中間処理!$I:$I),中間処理!$E:$E,AC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206,中間処理!$B:$B,"予定",中間処理!$C:$C,"&gt;="&amp;$G$1,中間処理!$C:$C,"&lt;="&amp;$G$2,中間処理!$D:$D,IF($G$3="すべての作業","&lt;&gt;",$G$3)),0)
)
/IF($G$5="10aあたり",AC$8*10,1)),"")</f>
        <v/>
      </c>
      <c r="AD206" s="35" t="str">
        <f>IFERROR(IF(AD$7="","",
(
SUMIFS(IF($G$4="作業時間（hh:mm）",中間処理!$G:$G,中間処理!$I:$I),中間処理!$E:$E,AD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206,中間処理!$B:$B,"予定",中間処理!$C:$C,"&gt;="&amp;$G$1,中間処理!$C:$C,"&lt;="&amp;$G$2,中間処理!$D:$D,IF($G$3="すべての作業","&lt;&gt;",$G$3)),0)
)
/IF($G$5="10aあたり",AD$8*10,1)),"")</f>
        <v/>
      </c>
      <c r="AE206" s="35" t="str">
        <f>IFERROR(IF(AE$7="","",
(
SUMIFS(IF($G$4="作業時間（hh:mm）",中間処理!$G:$G,中間処理!$I:$I),中間処理!$E:$E,AE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206,中間処理!$B:$B,"予定",中間処理!$C:$C,"&gt;="&amp;$G$1,中間処理!$C:$C,"&lt;="&amp;$G$2,中間処理!$D:$D,IF($G$3="すべての作業","&lt;&gt;",$G$3)),0)
)
/IF($G$5="10aあたり",AE$8*10,1)),"")</f>
        <v/>
      </c>
      <c r="AF206" s="35" t="str">
        <f>IFERROR(IF(AF$7="","",
(
SUMIFS(IF($G$4="作業時間（hh:mm）",中間処理!$G:$G,中間処理!$I:$I),中間処理!$E:$E,AF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206,中間処理!$B:$B,"予定",中間処理!$C:$C,"&gt;="&amp;$G$1,中間処理!$C:$C,"&lt;="&amp;$G$2,中間処理!$D:$D,IF($G$3="すべての作業","&lt;&gt;",$G$3)),0)
)
/IF($G$5="10aあたり",AF$8*10,1)),"")</f>
        <v/>
      </c>
      <c r="AG206" s="35" t="str">
        <f>IFERROR(IF(AG$7="","",
(
SUMIFS(IF($G$4="作業時間（hh:mm）",中間処理!$G:$G,中間処理!$I:$I),中間処理!$E:$E,AG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206,中間処理!$B:$B,"予定",中間処理!$C:$C,"&gt;="&amp;$G$1,中間処理!$C:$C,"&lt;="&amp;$G$2,中間処理!$D:$D,IF($G$3="すべての作業","&lt;&gt;",$G$3)),0)
)
/IF($G$5="10aあたり",AG$8*10,1)),"")</f>
        <v/>
      </c>
      <c r="AH206" s="35" t="str">
        <f>IFERROR(IF(AH$7="","",
(
SUMIFS(IF($G$4="作業時間（hh:mm）",中間処理!$G:$G,中間処理!$I:$I),中間処理!$E:$E,AH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206,中間処理!$B:$B,"予定",中間処理!$C:$C,"&gt;="&amp;$G$1,中間処理!$C:$C,"&lt;="&amp;$G$2,中間処理!$D:$D,IF($G$3="すべての作業","&lt;&gt;",$G$3)),0)
)
/IF($G$5="10aあたり",AH$8*10,1)),"")</f>
        <v/>
      </c>
      <c r="AI206" s="35" t="str">
        <f>IFERROR(IF(AI$7="","",
(
SUMIFS(IF($G$4="作業時間（hh:mm）",中間処理!$G:$G,中間処理!$I:$I),中間処理!$E:$E,AI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206,中間処理!$B:$B,"予定",中間処理!$C:$C,"&gt;="&amp;$G$1,中間処理!$C:$C,"&lt;="&amp;$G$2,中間処理!$D:$D,IF($G$3="すべての作業","&lt;&gt;",$G$3)),0)
)
/IF($G$5="10aあたり",AI$8*10,1)),"")</f>
        <v/>
      </c>
      <c r="AJ206" s="35" t="str">
        <f>IFERROR(IF(AJ$7="","",
(
SUMIFS(IF($G$4="作業時間（hh:mm）",中間処理!$G:$G,中間処理!$I:$I),中間処理!$E:$E,AJ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206,中間処理!$B:$B,"予定",中間処理!$C:$C,"&gt;="&amp;$G$1,中間処理!$C:$C,"&lt;="&amp;$G$2,中間処理!$D:$D,IF($G$3="すべての作業","&lt;&gt;",$G$3)),0)
)
/IF($G$5="10aあたり",AJ$8*10,1)),"")</f>
        <v/>
      </c>
      <c r="AK206" s="35" t="str">
        <f>IFERROR(IF(AK$7="","",
(
SUMIFS(IF($G$4="作業時間（hh:mm）",中間処理!$G:$G,中間処理!$I:$I),中間処理!$E:$E,AK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206,中間処理!$B:$B,"予定",中間処理!$C:$C,"&gt;="&amp;$G$1,中間処理!$C:$C,"&lt;="&amp;$G$2,中間処理!$D:$D,IF($G$3="すべての作業","&lt;&gt;",$G$3)),0)
)
/IF($G$5="10aあたり",AK$8*10,1)),"")</f>
        <v/>
      </c>
      <c r="AL206" s="35" t="str">
        <f>IFERROR(IF(AL$7="","",
(
SUMIFS(IF($G$4="作業時間（hh:mm）",中間処理!$G:$G,中間処理!$I:$I),中間処理!$E:$E,AL$7,中間処理!$F:$F,$F206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206,中間処理!$B:$B,"予定",中間処理!$C:$C,"&gt;="&amp;$G$1,中間処理!$C:$C,"&lt;="&amp;$G$2,中間処理!$D:$D,IF($G$3="すべての作業","&lt;&gt;",$G$3)),0)
)
/IF($G$5="10aあたり",AL$8*10,1)),"")</f>
        <v/>
      </c>
    </row>
    <row r="207" spans="7:38">
      <c r="G207" s="13"/>
      <c r="H207" s="22" t="str">
        <f>IF(G207="","",
IF(G$4="作業時間（hh:mm）",SUM(I207:AL207),
IF(
COUNTIFS(単価情報!C:C,F207,単価情報!B:B,"作業者",単価情報!K:K,"&gt;="&amp;G$1,単価情報!J:J,"&lt;="&amp;G$2)
+COUNTIFS(単価情報!C:C,F207,単価情報!B:B,"作業者",単価情報!K:K,"",単価情報!J:J,"&lt;="&amp;G$2)=0,
"単価設定なし",SUM(I207:AL207))))</f>
        <v/>
      </c>
      <c r="I207" s="34" t="str">
        <f>IFERROR(IF(I$7="","",
(
SUMIFS(IF($G$4="作業時間（hh:mm）",中間処理!$G:$G,中間処理!$I:$I),中間処理!$E:$E,I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207,中間処理!$B:$B,"予定",中間処理!$C:$C,"&gt;="&amp;$G$1,中間処理!$C:$C,"&lt;="&amp;$G$2,中間処理!$D:$D,IF($G$3="すべての作業","&lt;&gt;",$G$3)),0)
)
/IF($G$5="10aあたり",I$8*10,1)),"")</f>
        <v/>
      </c>
      <c r="J207" s="35" t="str">
        <f>IFERROR(IF(J$7="","",
(
SUMIFS(IF($G$4="作業時間（hh:mm）",中間処理!$G:$G,中間処理!$I:$I),中間処理!$E:$E,J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207,中間処理!$B:$B,"予定",中間処理!$C:$C,"&gt;="&amp;$G$1,中間処理!$C:$C,"&lt;="&amp;$G$2,中間処理!$D:$D,IF($G$3="すべての作業","&lt;&gt;",$G$3)),0)
)
/IF($G$5="10aあたり",J$8*10,1)),"")</f>
        <v/>
      </c>
      <c r="K207" s="35" t="str">
        <f>IFERROR(IF(K$7="","",
(
SUMIFS(IF($G$4="作業時間（hh:mm）",中間処理!$G:$G,中間処理!$I:$I),中間処理!$E:$E,K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207,中間処理!$B:$B,"予定",中間処理!$C:$C,"&gt;="&amp;$G$1,中間処理!$C:$C,"&lt;="&amp;$G$2,中間処理!$D:$D,IF($G$3="すべての作業","&lt;&gt;",$G$3)),0)
)
/IF($G$5="10aあたり",K$8*10,1)),"")</f>
        <v/>
      </c>
      <c r="L207" s="35" t="str">
        <f>IFERROR(IF(L$7="","",
(
SUMIFS(IF($G$4="作業時間（hh:mm）",中間処理!$G:$G,中間処理!$I:$I),中間処理!$E:$E,L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207,中間処理!$B:$B,"予定",中間処理!$C:$C,"&gt;="&amp;$G$1,中間処理!$C:$C,"&lt;="&amp;$G$2,中間処理!$D:$D,IF($G$3="すべての作業","&lt;&gt;",$G$3)),0)
)
/IF($G$5="10aあたり",L$8*10,1)),"")</f>
        <v/>
      </c>
      <c r="M207" s="35" t="str">
        <f>IFERROR(IF(M$7="","",
(
SUMIFS(IF($G$4="作業時間（hh:mm）",中間処理!$G:$G,中間処理!$I:$I),中間処理!$E:$E,M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207,中間処理!$B:$B,"予定",中間処理!$C:$C,"&gt;="&amp;$G$1,中間処理!$C:$C,"&lt;="&amp;$G$2,中間処理!$D:$D,IF($G$3="すべての作業","&lt;&gt;",$G$3)),0)
)
/IF($G$5="10aあたり",M$8*10,1)),"")</f>
        <v/>
      </c>
      <c r="N207" s="35" t="str">
        <f>IFERROR(IF(N$7="","",
(
SUMIFS(IF($G$4="作業時間（hh:mm）",中間処理!$G:$G,中間処理!$I:$I),中間処理!$E:$E,N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207,中間処理!$B:$B,"予定",中間処理!$C:$C,"&gt;="&amp;$G$1,中間処理!$C:$C,"&lt;="&amp;$G$2,中間処理!$D:$D,IF($G$3="すべての作業","&lt;&gt;",$G$3)),0)
)
/IF($G$5="10aあたり",N$8*10,1)),"")</f>
        <v/>
      </c>
      <c r="O207" s="35" t="str">
        <f>IFERROR(IF(O$7="","",
(
SUMIFS(IF($G$4="作業時間（hh:mm）",中間処理!$G:$G,中間処理!$I:$I),中間処理!$E:$E,O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207,中間処理!$B:$B,"予定",中間処理!$C:$C,"&gt;="&amp;$G$1,中間処理!$C:$C,"&lt;="&amp;$G$2,中間処理!$D:$D,IF($G$3="すべての作業","&lt;&gt;",$G$3)),0)
)
/IF($G$5="10aあたり",O$8*10,1)),"")</f>
        <v/>
      </c>
      <c r="P207" s="35" t="str">
        <f>IFERROR(IF(P$7="","",
(
SUMIFS(IF($G$4="作業時間（hh:mm）",中間処理!$G:$G,中間処理!$I:$I),中間処理!$E:$E,P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207,中間処理!$B:$B,"予定",中間処理!$C:$C,"&gt;="&amp;$G$1,中間処理!$C:$C,"&lt;="&amp;$G$2,中間処理!$D:$D,IF($G$3="すべての作業","&lt;&gt;",$G$3)),0)
)
/IF($G$5="10aあたり",P$8*10,1)),"")</f>
        <v/>
      </c>
      <c r="Q207" s="35" t="str">
        <f>IFERROR(IF(Q$7="","",
(
SUMIFS(IF($G$4="作業時間（hh:mm）",中間処理!$G:$G,中間処理!$I:$I),中間処理!$E:$E,Q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207,中間処理!$B:$B,"予定",中間処理!$C:$C,"&gt;="&amp;$G$1,中間処理!$C:$C,"&lt;="&amp;$G$2,中間処理!$D:$D,IF($G$3="すべての作業","&lt;&gt;",$G$3)),0)
)
/IF($G$5="10aあたり",Q$8*10,1)),"")</f>
        <v/>
      </c>
      <c r="R207" s="35" t="str">
        <f>IFERROR(IF(R$7="","",
(
SUMIFS(IF($G$4="作業時間（hh:mm）",中間処理!$G:$G,中間処理!$I:$I),中間処理!$E:$E,R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207,中間処理!$B:$B,"予定",中間処理!$C:$C,"&gt;="&amp;$G$1,中間処理!$C:$C,"&lt;="&amp;$G$2,中間処理!$D:$D,IF($G$3="すべての作業","&lt;&gt;",$G$3)),0)
)
/IF($G$5="10aあたり",R$8*10,1)),"")</f>
        <v/>
      </c>
      <c r="S207" s="35" t="str">
        <f>IFERROR(IF(S$7="","",
(
SUMIFS(IF($G$4="作業時間（hh:mm）",中間処理!$G:$G,中間処理!$I:$I),中間処理!$E:$E,S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207,中間処理!$B:$B,"予定",中間処理!$C:$C,"&gt;="&amp;$G$1,中間処理!$C:$C,"&lt;="&amp;$G$2,中間処理!$D:$D,IF($G$3="すべての作業","&lt;&gt;",$G$3)),0)
)
/IF($G$5="10aあたり",S$8*10,1)),"")</f>
        <v/>
      </c>
      <c r="T207" s="35" t="str">
        <f>IFERROR(IF(T$7="","",
(
SUMIFS(IF($G$4="作業時間（hh:mm）",中間処理!$G:$G,中間処理!$I:$I),中間処理!$E:$E,T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207,中間処理!$B:$B,"予定",中間処理!$C:$C,"&gt;="&amp;$G$1,中間処理!$C:$C,"&lt;="&amp;$G$2,中間処理!$D:$D,IF($G$3="すべての作業","&lt;&gt;",$G$3)),0)
)
/IF($G$5="10aあたり",T$8*10,1)),"")</f>
        <v/>
      </c>
      <c r="U207" s="35" t="str">
        <f>IFERROR(IF(U$7="","",
(
SUMIFS(IF($G$4="作業時間（hh:mm）",中間処理!$G:$G,中間処理!$I:$I),中間処理!$E:$E,U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207,中間処理!$B:$B,"予定",中間処理!$C:$C,"&gt;="&amp;$G$1,中間処理!$C:$C,"&lt;="&amp;$G$2,中間処理!$D:$D,IF($G$3="すべての作業","&lt;&gt;",$G$3)),0)
)
/IF($G$5="10aあたり",U$8*10,1)),"")</f>
        <v/>
      </c>
      <c r="V207" s="35" t="str">
        <f>IFERROR(IF(V$7="","",
(
SUMIFS(IF($G$4="作業時間（hh:mm）",中間処理!$G:$G,中間処理!$I:$I),中間処理!$E:$E,V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207,中間処理!$B:$B,"予定",中間処理!$C:$C,"&gt;="&amp;$G$1,中間処理!$C:$C,"&lt;="&amp;$G$2,中間処理!$D:$D,IF($G$3="すべての作業","&lt;&gt;",$G$3)),0)
)
/IF($G$5="10aあたり",V$8*10,1)),"")</f>
        <v/>
      </c>
      <c r="W207" s="35" t="str">
        <f>IFERROR(IF(W$7="","",
(
SUMIFS(IF($G$4="作業時間（hh:mm）",中間処理!$G:$G,中間処理!$I:$I),中間処理!$E:$E,W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207,中間処理!$B:$B,"予定",中間処理!$C:$C,"&gt;="&amp;$G$1,中間処理!$C:$C,"&lt;="&amp;$G$2,中間処理!$D:$D,IF($G$3="すべての作業","&lt;&gt;",$G$3)),0)
)
/IF($G$5="10aあたり",W$8*10,1)),"")</f>
        <v/>
      </c>
      <c r="X207" s="35" t="str">
        <f>IFERROR(IF(X$7="","",
(
SUMIFS(IF($G$4="作業時間（hh:mm）",中間処理!$G:$G,中間処理!$I:$I),中間処理!$E:$E,X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207,中間処理!$B:$B,"予定",中間処理!$C:$C,"&gt;="&amp;$G$1,中間処理!$C:$C,"&lt;="&amp;$G$2,中間処理!$D:$D,IF($G$3="すべての作業","&lt;&gt;",$G$3)),0)
)
/IF($G$5="10aあたり",X$8*10,1)),"")</f>
        <v/>
      </c>
      <c r="Y207" s="35" t="str">
        <f>IFERROR(IF(Y$7="","",
(
SUMIFS(IF($G$4="作業時間（hh:mm）",中間処理!$G:$G,中間処理!$I:$I),中間処理!$E:$E,Y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207,中間処理!$B:$B,"予定",中間処理!$C:$C,"&gt;="&amp;$G$1,中間処理!$C:$C,"&lt;="&amp;$G$2,中間処理!$D:$D,IF($G$3="すべての作業","&lt;&gt;",$G$3)),0)
)
/IF($G$5="10aあたり",Y$8*10,1)),"")</f>
        <v/>
      </c>
      <c r="Z207" s="35" t="str">
        <f>IFERROR(IF(Z$7="","",
(
SUMIFS(IF($G$4="作業時間（hh:mm）",中間処理!$G:$G,中間処理!$I:$I),中間処理!$E:$E,Z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207,中間処理!$B:$B,"予定",中間処理!$C:$C,"&gt;="&amp;$G$1,中間処理!$C:$C,"&lt;="&amp;$G$2,中間処理!$D:$D,IF($G$3="すべての作業","&lt;&gt;",$G$3)),0)
)
/IF($G$5="10aあたり",Z$8*10,1)),"")</f>
        <v/>
      </c>
      <c r="AA207" s="35" t="str">
        <f>IFERROR(IF(AA$7="","",
(
SUMIFS(IF($G$4="作業時間（hh:mm）",中間処理!$G:$G,中間処理!$I:$I),中間処理!$E:$E,AA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207,中間処理!$B:$B,"予定",中間処理!$C:$C,"&gt;="&amp;$G$1,中間処理!$C:$C,"&lt;="&amp;$G$2,中間処理!$D:$D,IF($G$3="すべての作業","&lt;&gt;",$G$3)),0)
)
/IF($G$5="10aあたり",AA$8*10,1)),"")</f>
        <v/>
      </c>
      <c r="AB207" s="35" t="str">
        <f>IFERROR(IF(AB$7="","",
(
SUMIFS(IF($G$4="作業時間（hh:mm）",中間処理!$G:$G,中間処理!$I:$I),中間処理!$E:$E,AB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207,中間処理!$B:$B,"予定",中間処理!$C:$C,"&gt;="&amp;$G$1,中間処理!$C:$C,"&lt;="&amp;$G$2,中間処理!$D:$D,IF($G$3="すべての作業","&lt;&gt;",$G$3)),0)
)
/IF($G$5="10aあたり",AB$8*10,1)),"")</f>
        <v/>
      </c>
      <c r="AC207" s="35" t="str">
        <f>IFERROR(IF(AC$7="","",
(
SUMIFS(IF($G$4="作業時間（hh:mm）",中間処理!$G:$G,中間処理!$I:$I),中間処理!$E:$E,AC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207,中間処理!$B:$B,"予定",中間処理!$C:$C,"&gt;="&amp;$G$1,中間処理!$C:$C,"&lt;="&amp;$G$2,中間処理!$D:$D,IF($G$3="すべての作業","&lt;&gt;",$G$3)),0)
)
/IF($G$5="10aあたり",AC$8*10,1)),"")</f>
        <v/>
      </c>
      <c r="AD207" s="35" t="str">
        <f>IFERROR(IF(AD$7="","",
(
SUMIFS(IF($G$4="作業時間（hh:mm）",中間処理!$G:$G,中間処理!$I:$I),中間処理!$E:$E,AD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207,中間処理!$B:$B,"予定",中間処理!$C:$C,"&gt;="&amp;$G$1,中間処理!$C:$C,"&lt;="&amp;$G$2,中間処理!$D:$D,IF($G$3="すべての作業","&lt;&gt;",$G$3)),0)
)
/IF($G$5="10aあたり",AD$8*10,1)),"")</f>
        <v/>
      </c>
      <c r="AE207" s="35" t="str">
        <f>IFERROR(IF(AE$7="","",
(
SUMIFS(IF($G$4="作業時間（hh:mm）",中間処理!$G:$G,中間処理!$I:$I),中間処理!$E:$E,AE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207,中間処理!$B:$B,"予定",中間処理!$C:$C,"&gt;="&amp;$G$1,中間処理!$C:$C,"&lt;="&amp;$G$2,中間処理!$D:$D,IF($G$3="すべての作業","&lt;&gt;",$G$3)),0)
)
/IF($G$5="10aあたり",AE$8*10,1)),"")</f>
        <v/>
      </c>
      <c r="AF207" s="35" t="str">
        <f>IFERROR(IF(AF$7="","",
(
SUMIFS(IF($G$4="作業時間（hh:mm）",中間処理!$G:$G,中間処理!$I:$I),中間処理!$E:$E,AF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207,中間処理!$B:$B,"予定",中間処理!$C:$C,"&gt;="&amp;$G$1,中間処理!$C:$C,"&lt;="&amp;$G$2,中間処理!$D:$D,IF($G$3="すべての作業","&lt;&gt;",$G$3)),0)
)
/IF($G$5="10aあたり",AF$8*10,1)),"")</f>
        <v/>
      </c>
      <c r="AG207" s="35" t="str">
        <f>IFERROR(IF(AG$7="","",
(
SUMIFS(IF($G$4="作業時間（hh:mm）",中間処理!$G:$G,中間処理!$I:$I),中間処理!$E:$E,AG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207,中間処理!$B:$B,"予定",中間処理!$C:$C,"&gt;="&amp;$G$1,中間処理!$C:$C,"&lt;="&amp;$G$2,中間処理!$D:$D,IF($G$3="すべての作業","&lt;&gt;",$G$3)),0)
)
/IF($G$5="10aあたり",AG$8*10,1)),"")</f>
        <v/>
      </c>
      <c r="AH207" s="35" t="str">
        <f>IFERROR(IF(AH$7="","",
(
SUMIFS(IF($G$4="作業時間（hh:mm）",中間処理!$G:$G,中間処理!$I:$I),中間処理!$E:$E,AH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207,中間処理!$B:$B,"予定",中間処理!$C:$C,"&gt;="&amp;$G$1,中間処理!$C:$C,"&lt;="&amp;$G$2,中間処理!$D:$D,IF($G$3="すべての作業","&lt;&gt;",$G$3)),0)
)
/IF($G$5="10aあたり",AH$8*10,1)),"")</f>
        <v/>
      </c>
      <c r="AI207" s="35" t="str">
        <f>IFERROR(IF(AI$7="","",
(
SUMIFS(IF($G$4="作業時間（hh:mm）",中間処理!$G:$G,中間処理!$I:$I),中間処理!$E:$E,AI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207,中間処理!$B:$B,"予定",中間処理!$C:$C,"&gt;="&amp;$G$1,中間処理!$C:$C,"&lt;="&amp;$G$2,中間処理!$D:$D,IF($G$3="すべての作業","&lt;&gt;",$G$3)),0)
)
/IF($G$5="10aあたり",AI$8*10,1)),"")</f>
        <v/>
      </c>
      <c r="AJ207" s="35" t="str">
        <f>IFERROR(IF(AJ$7="","",
(
SUMIFS(IF($G$4="作業時間（hh:mm）",中間処理!$G:$G,中間処理!$I:$I),中間処理!$E:$E,AJ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207,中間処理!$B:$B,"予定",中間処理!$C:$C,"&gt;="&amp;$G$1,中間処理!$C:$C,"&lt;="&amp;$G$2,中間処理!$D:$D,IF($G$3="すべての作業","&lt;&gt;",$G$3)),0)
)
/IF($G$5="10aあたり",AJ$8*10,1)),"")</f>
        <v/>
      </c>
      <c r="AK207" s="35" t="str">
        <f>IFERROR(IF(AK$7="","",
(
SUMIFS(IF($G$4="作業時間（hh:mm）",中間処理!$G:$G,中間処理!$I:$I),中間処理!$E:$E,AK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207,中間処理!$B:$B,"予定",中間処理!$C:$C,"&gt;="&amp;$G$1,中間処理!$C:$C,"&lt;="&amp;$G$2,中間処理!$D:$D,IF($G$3="すべての作業","&lt;&gt;",$G$3)),0)
)
/IF($G$5="10aあたり",AK$8*10,1)),"")</f>
        <v/>
      </c>
      <c r="AL207" s="35" t="str">
        <f>IFERROR(IF(AL$7="","",
(
SUMIFS(IF($G$4="作業時間（hh:mm）",中間処理!$G:$G,中間処理!$I:$I),中間処理!$E:$E,AL$7,中間処理!$F:$F,$F207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207,中間処理!$B:$B,"予定",中間処理!$C:$C,"&gt;="&amp;$G$1,中間処理!$C:$C,"&lt;="&amp;$G$2,中間処理!$D:$D,IF($G$3="すべての作業","&lt;&gt;",$G$3)),0)
)
/IF($G$5="10aあたり",AL$8*10,1)),"")</f>
        <v/>
      </c>
    </row>
    <row r="208" spans="7:38">
      <c r="G208" s="13"/>
      <c r="H208" s="22" t="str">
        <f>IF(G208="","",
IF(G$4="作業時間（hh:mm）",SUM(I208:AL208),
IF(
COUNTIFS(単価情報!C:C,F208,単価情報!B:B,"作業者",単価情報!K:K,"&gt;="&amp;G$1,単価情報!J:J,"&lt;="&amp;G$2)
+COUNTIFS(単価情報!C:C,F208,単価情報!B:B,"作業者",単価情報!K:K,"",単価情報!J:J,"&lt;="&amp;G$2)=0,
"単価設定なし",SUM(I208:AL208))))</f>
        <v/>
      </c>
      <c r="I208" s="34" t="str">
        <f>IFERROR(IF(I$7="","",
(
SUMIFS(IF($G$4="作業時間（hh:mm）",中間処理!$G:$G,中間処理!$I:$I),中間処理!$E:$E,I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208,中間処理!$B:$B,"予定",中間処理!$C:$C,"&gt;="&amp;$G$1,中間処理!$C:$C,"&lt;="&amp;$G$2,中間処理!$D:$D,IF($G$3="すべての作業","&lt;&gt;",$G$3)),0)
)
/IF($G$5="10aあたり",I$8*10,1)),"")</f>
        <v/>
      </c>
      <c r="J208" s="35" t="str">
        <f>IFERROR(IF(J$7="","",
(
SUMIFS(IF($G$4="作業時間（hh:mm）",中間処理!$G:$G,中間処理!$I:$I),中間処理!$E:$E,J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208,中間処理!$B:$B,"予定",中間処理!$C:$C,"&gt;="&amp;$G$1,中間処理!$C:$C,"&lt;="&amp;$G$2,中間処理!$D:$D,IF($G$3="すべての作業","&lt;&gt;",$G$3)),0)
)
/IF($G$5="10aあたり",J$8*10,1)),"")</f>
        <v/>
      </c>
      <c r="K208" s="35" t="str">
        <f>IFERROR(IF(K$7="","",
(
SUMIFS(IF($G$4="作業時間（hh:mm）",中間処理!$G:$G,中間処理!$I:$I),中間処理!$E:$E,K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208,中間処理!$B:$B,"予定",中間処理!$C:$C,"&gt;="&amp;$G$1,中間処理!$C:$C,"&lt;="&amp;$G$2,中間処理!$D:$D,IF($G$3="すべての作業","&lt;&gt;",$G$3)),0)
)
/IF($G$5="10aあたり",K$8*10,1)),"")</f>
        <v/>
      </c>
      <c r="L208" s="35" t="str">
        <f>IFERROR(IF(L$7="","",
(
SUMIFS(IF($G$4="作業時間（hh:mm）",中間処理!$G:$G,中間処理!$I:$I),中間処理!$E:$E,L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208,中間処理!$B:$B,"予定",中間処理!$C:$C,"&gt;="&amp;$G$1,中間処理!$C:$C,"&lt;="&amp;$G$2,中間処理!$D:$D,IF($G$3="すべての作業","&lt;&gt;",$G$3)),0)
)
/IF($G$5="10aあたり",L$8*10,1)),"")</f>
        <v/>
      </c>
      <c r="M208" s="35" t="str">
        <f>IFERROR(IF(M$7="","",
(
SUMIFS(IF($G$4="作業時間（hh:mm）",中間処理!$G:$G,中間処理!$I:$I),中間処理!$E:$E,M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208,中間処理!$B:$B,"予定",中間処理!$C:$C,"&gt;="&amp;$G$1,中間処理!$C:$C,"&lt;="&amp;$G$2,中間処理!$D:$D,IF($G$3="すべての作業","&lt;&gt;",$G$3)),0)
)
/IF($G$5="10aあたり",M$8*10,1)),"")</f>
        <v/>
      </c>
      <c r="N208" s="35" t="str">
        <f>IFERROR(IF(N$7="","",
(
SUMIFS(IF($G$4="作業時間（hh:mm）",中間処理!$G:$G,中間処理!$I:$I),中間処理!$E:$E,N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208,中間処理!$B:$B,"予定",中間処理!$C:$C,"&gt;="&amp;$G$1,中間処理!$C:$C,"&lt;="&amp;$G$2,中間処理!$D:$D,IF($G$3="すべての作業","&lt;&gt;",$G$3)),0)
)
/IF($G$5="10aあたり",N$8*10,1)),"")</f>
        <v/>
      </c>
      <c r="O208" s="35" t="str">
        <f>IFERROR(IF(O$7="","",
(
SUMIFS(IF($G$4="作業時間（hh:mm）",中間処理!$G:$G,中間処理!$I:$I),中間処理!$E:$E,O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208,中間処理!$B:$B,"予定",中間処理!$C:$C,"&gt;="&amp;$G$1,中間処理!$C:$C,"&lt;="&amp;$G$2,中間処理!$D:$D,IF($G$3="すべての作業","&lt;&gt;",$G$3)),0)
)
/IF($G$5="10aあたり",O$8*10,1)),"")</f>
        <v/>
      </c>
      <c r="P208" s="35" t="str">
        <f>IFERROR(IF(P$7="","",
(
SUMIFS(IF($G$4="作業時間（hh:mm）",中間処理!$G:$G,中間処理!$I:$I),中間処理!$E:$E,P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208,中間処理!$B:$B,"予定",中間処理!$C:$C,"&gt;="&amp;$G$1,中間処理!$C:$C,"&lt;="&amp;$G$2,中間処理!$D:$D,IF($G$3="すべての作業","&lt;&gt;",$G$3)),0)
)
/IF($G$5="10aあたり",P$8*10,1)),"")</f>
        <v/>
      </c>
      <c r="Q208" s="35" t="str">
        <f>IFERROR(IF(Q$7="","",
(
SUMIFS(IF($G$4="作業時間（hh:mm）",中間処理!$G:$G,中間処理!$I:$I),中間処理!$E:$E,Q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208,中間処理!$B:$B,"予定",中間処理!$C:$C,"&gt;="&amp;$G$1,中間処理!$C:$C,"&lt;="&amp;$G$2,中間処理!$D:$D,IF($G$3="すべての作業","&lt;&gt;",$G$3)),0)
)
/IF($G$5="10aあたり",Q$8*10,1)),"")</f>
        <v/>
      </c>
      <c r="R208" s="35" t="str">
        <f>IFERROR(IF(R$7="","",
(
SUMIFS(IF($G$4="作業時間（hh:mm）",中間処理!$G:$G,中間処理!$I:$I),中間処理!$E:$E,R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208,中間処理!$B:$B,"予定",中間処理!$C:$C,"&gt;="&amp;$G$1,中間処理!$C:$C,"&lt;="&amp;$G$2,中間処理!$D:$D,IF($G$3="すべての作業","&lt;&gt;",$G$3)),0)
)
/IF($G$5="10aあたり",R$8*10,1)),"")</f>
        <v/>
      </c>
      <c r="S208" s="35" t="str">
        <f>IFERROR(IF(S$7="","",
(
SUMIFS(IF($G$4="作業時間（hh:mm）",中間処理!$G:$G,中間処理!$I:$I),中間処理!$E:$E,S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208,中間処理!$B:$B,"予定",中間処理!$C:$C,"&gt;="&amp;$G$1,中間処理!$C:$C,"&lt;="&amp;$G$2,中間処理!$D:$D,IF($G$3="すべての作業","&lt;&gt;",$G$3)),0)
)
/IF($G$5="10aあたり",S$8*10,1)),"")</f>
        <v/>
      </c>
      <c r="T208" s="35" t="str">
        <f>IFERROR(IF(T$7="","",
(
SUMIFS(IF($G$4="作業時間（hh:mm）",中間処理!$G:$G,中間処理!$I:$I),中間処理!$E:$E,T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208,中間処理!$B:$B,"予定",中間処理!$C:$C,"&gt;="&amp;$G$1,中間処理!$C:$C,"&lt;="&amp;$G$2,中間処理!$D:$D,IF($G$3="すべての作業","&lt;&gt;",$G$3)),0)
)
/IF($G$5="10aあたり",T$8*10,1)),"")</f>
        <v/>
      </c>
      <c r="U208" s="35" t="str">
        <f>IFERROR(IF(U$7="","",
(
SUMIFS(IF($G$4="作業時間（hh:mm）",中間処理!$G:$G,中間処理!$I:$I),中間処理!$E:$E,U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208,中間処理!$B:$B,"予定",中間処理!$C:$C,"&gt;="&amp;$G$1,中間処理!$C:$C,"&lt;="&amp;$G$2,中間処理!$D:$D,IF($G$3="すべての作業","&lt;&gt;",$G$3)),0)
)
/IF($G$5="10aあたり",U$8*10,1)),"")</f>
        <v/>
      </c>
      <c r="V208" s="35" t="str">
        <f>IFERROR(IF(V$7="","",
(
SUMIFS(IF($G$4="作業時間（hh:mm）",中間処理!$G:$G,中間処理!$I:$I),中間処理!$E:$E,V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208,中間処理!$B:$B,"予定",中間処理!$C:$C,"&gt;="&amp;$G$1,中間処理!$C:$C,"&lt;="&amp;$G$2,中間処理!$D:$D,IF($G$3="すべての作業","&lt;&gt;",$G$3)),0)
)
/IF($G$5="10aあたり",V$8*10,1)),"")</f>
        <v/>
      </c>
      <c r="W208" s="35" t="str">
        <f>IFERROR(IF(W$7="","",
(
SUMIFS(IF($G$4="作業時間（hh:mm）",中間処理!$G:$G,中間処理!$I:$I),中間処理!$E:$E,W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208,中間処理!$B:$B,"予定",中間処理!$C:$C,"&gt;="&amp;$G$1,中間処理!$C:$C,"&lt;="&amp;$G$2,中間処理!$D:$D,IF($G$3="すべての作業","&lt;&gt;",$G$3)),0)
)
/IF($G$5="10aあたり",W$8*10,1)),"")</f>
        <v/>
      </c>
      <c r="X208" s="35" t="str">
        <f>IFERROR(IF(X$7="","",
(
SUMIFS(IF($G$4="作業時間（hh:mm）",中間処理!$G:$G,中間処理!$I:$I),中間処理!$E:$E,X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208,中間処理!$B:$B,"予定",中間処理!$C:$C,"&gt;="&amp;$G$1,中間処理!$C:$C,"&lt;="&amp;$G$2,中間処理!$D:$D,IF($G$3="すべての作業","&lt;&gt;",$G$3)),0)
)
/IF($G$5="10aあたり",X$8*10,1)),"")</f>
        <v/>
      </c>
      <c r="Y208" s="35" t="str">
        <f>IFERROR(IF(Y$7="","",
(
SUMIFS(IF($G$4="作業時間（hh:mm）",中間処理!$G:$G,中間処理!$I:$I),中間処理!$E:$E,Y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208,中間処理!$B:$B,"予定",中間処理!$C:$C,"&gt;="&amp;$G$1,中間処理!$C:$C,"&lt;="&amp;$G$2,中間処理!$D:$D,IF($G$3="すべての作業","&lt;&gt;",$G$3)),0)
)
/IF($G$5="10aあたり",Y$8*10,1)),"")</f>
        <v/>
      </c>
      <c r="Z208" s="35" t="str">
        <f>IFERROR(IF(Z$7="","",
(
SUMIFS(IF($G$4="作業時間（hh:mm）",中間処理!$G:$G,中間処理!$I:$I),中間処理!$E:$E,Z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208,中間処理!$B:$B,"予定",中間処理!$C:$C,"&gt;="&amp;$G$1,中間処理!$C:$C,"&lt;="&amp;$G$2,中間処理!$D:$D,IF($G$3="すべての作業","&lt;&gt;",$G$3)),0)
)
/IF($G$5="10aあたり",Z$8*10,1)),"")</f>
        <v/>
      </c>
      <c r="AA208" s="35" t="str">
        <f>IFERROR(IF(AA$7="","",
(
SUMIFS(IF($G$4="作業時間（hh:mm）",中間処理!$G:$G,中間処理!$I:$I),中間処理!$E:$E,AA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208,中間処理!$B:$B,"予定",中間処理!$C:$C,"&gt;="&amp;$G$1,中間処理!$C:$C,"&lt;="&amp;$G$2,中間処理!$D:$D,IF($G$3="すべての作業","&lt;&gt;",$G$3)),0)
)
/IF($G$5="10aあたり",AA$8*10,1)),"")</f>
        <v/>
      </c>
      <c r="AB208" s="35" t="str">
        <f>IFERROR(IF(AB$7="","",
(
SUMIFS(IF($G$4="作業時間（hh:mm）",中間処理!$G:$G,中間処理!$I:$I),中間処理!$E:$E,AB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208,中間処理!$B:$B,"予定",中間処理!$C:$C,"&gt;="&amp;$G$1,中間処理!$C:$C,"&lt;="&amp;$G$2,中間処理!$D:$D,IF($G$3="すべての作業","&lt;&gt;",$G$3)),0)
)
/IF($G$5="10aあたり",AB$8*10,1)),"")</f>
        <v/>
      </c>
      <c r="AC208" s="35" t="str">
        <f>IFERROR(IF(AC$7="","",
(
SUMIFS(IF($G$4="作業時間（hh:mm）",中間処理!$G:$G,中間処理!$I:$I),中間処理!$E:$E,AC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208,中間処理!$B:$B,"予定",中間処理!$C:$C,"&gt;="&amp;$G$1,中間処理!$C:$C,"&lt;="&amp;$G$2,中間処理!$D:$D,IF($G$3="すべての作業","&lt;&gt;",$G$3)),0)
)
/IF($G$5="10aあたり",AC$8*10,1)),"")</f>
        <v/>
      </c>
      <c r="AD208" s="35" t="str">
        <f>IFERROR(IF(AD$7="","",
(
SUMIFS(IF($G$4="作業時間（hh:mm）",中間処理!$G:$G,中間処理!$I:$I),中間処理!$E:$E,AD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208,中間処理!$B:$B,"予定",中間処理!$C:$C,"&gt;="&amp;$G$1,中間処理!$C:$C,"&lt;="&amp;$G$2,中間処理!$D:$D,IF($G$3="すべての作業","&lt;&gt;",$G$3)),0)
)
/IF($G$5="10aあたり",AD$8*10,1)),"")</f>
        <v/>
      </c>
      <c r="AE208" s="35" t="str">
        <f>IFERROR(IF(AE$7="","",
(
SUMIFS(IF($G$4="作業時間（hh:mm）",中間処理!$G:$G,中間処理!$I:$I),中間処理!$E:$E,AE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208,中間処理!$B:$B,"予定",中間処理!$C:$C,"&gt;="&amp;$G$1,中間処理!$C:$C,"&lt;="&amp;$G$2,中間処理!$D:$D,IF($G$3="すべての作業","&lt;&gt;",$G$3)),0)
)
/IF($G$5="10aあたり",AE$8*10,1)),"")</f>
        <v/>
      </c>
      <c r="AF208" s="35" t="str">
        <f>IFERROR(IF(AF$7="","",
(
SUMIFS(IF($G$4="作業時間（hh:mm）",中間処理!$G:$G,中間処理!$I:$I),中間処理!$E:$E,AF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208,中間処理!$B:$B,"予定",中間処理!$C:$C,"&gt;="&amp;$G$1,中間処理!$C:$C,"&lt;="&amp;$G$2,中間処理!$D:$D,IF($G$3="すべての作業","&lt;&gt;",$G$3)),0)
)
/IF($G$5="10aあたり",AF$8*10,1)),"")</f>
        <v/>
      </c>
      <c r="AG208" s="35" t="str">
        <f>IFERROR(IF(AG$7="","",
(
SUMIFS(IF($G$4="作業時間（hh:mm）",中間処理!$G:$G,中間処理!$I:$I),中間処理!$E:$E,AG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208,中間処理!$B:$B,"予定",中間処理!$C:$C,"&gt;="&amp;$G$1,中間処理!$C:$C,"&lt;="&amp;$G$2,中間処理!$D:$D,IF($G$3="すべての作業","&lt;&gt;",$G$3)),0)
)
/IF($G$5="10aあたり",AG$8*10,1)),"")</f>
        <v/>
      </c>
      <c r="AH208" s="35" t="str">
        <f>IFERROR(IF(AH$7="","",
(
SUMIFS(IF($G$4="作業時間（hh:mm）",中間処理!$G:$G,中間処理!$I:$I),中間処理!$E:$E,AH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208,中間処理!$B:$B,"予定",中間処理!$C:$C,"&gt;="&amp;$G$1,中間処理!$C:$C,"&lt;="&amp;$G$2,中間処理!$D:$D,IF($G$3="すべての作業","&lt;&gt;",$G$3)),0)
)
/IF($G$5="10aあたり",AH$8*10,1)),"")</f>
        <v/>
      </c>
      <c r="AI208" s="35" t="str">
        <f>IFERROR(IF(AI$7="","",
(
SUMIFS(IF($G$4="作業時間（hh:mm）",中間処理!$G:$G,中間処理!$I:$I),中間処理!$E:$E,AI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208,中間処理!$B:$B,"予定",中間処理!$C:$C,"&gt;="&amp;$G$1,中間処理!$C:$C,"&lt;="&amp;$G$2,中間処理!$D:$D,IF($G$3="すべての作業","&lt;&gt;",$G$3)),0)
)
/IF($G$5="10aあたり",AI$8*10,1)),"")</f>
        <v/>
      </c>
      <c r="AJ208" s="35" t="str">
        <f>IFERROR(IF(AJ$7="","",
(
SUMIFS(IF($G$4="作業時間（hh:mm）",中間処理!$G:$G,中間処理!$I:$I),中間処理!$E:$E,AJ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208,中間処理!$B:$B,"予定",中間処理!$C:$C,"&gt;="&amp;$G$1,中間処理!$C:$C,"&lt;="&amp;$G$2,中間処理!$D:$D,IF($G$3="すべての作業","&lt;&gt;",$G$3)),0)
)
/IF($G$5="10aあたり",AJ$8*10,1)),"")</f>
        <v/>
      </c>
      <c r="AK208" s="35" t="str">
        <f>IFERROR(IF(AK$7="","",
(
SUMIFS(IF($G$4="作業時間（hh:mm）",中間処理!$G:$G,中間処理!$I:$I),中間処理!$E:$E,AK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208,中間処理!$B:$B,"予定",中間処理!$C:$C,"&gt;="&amp;$G$1,中間処理!$C:$C,"&lt;="&amp;$G$2,中間処理!$D:$D,IF($G$3="すべての作業","&lt;&gt;",$G$3)),0)
)
/IF($G$5="10aあたり",AK$8*10,1)),"")</f>
        <v/>
      </c>
      <c r="AL208" s="35" t="str">
        <f>IFERROR(IF(AL$7="","",
(
SUMIFS(IF($G$4="作業時間（hh:mm）",中間処理!$G:$G,中間処理!$I:$I),中間処理!$E:$E,AL$7,中間処理!$F:$F,$F208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208,中間処理!$B:$B,"予定",中間処理!$C:$C,"&gt;="&amp;$G$1,中間処理!$C:$C,"&lt;="&amp;$G$2,中間処理!$D:$D,IF($G$3="すべての作業","&lt;&gt;",$G$3)),0)
)
/IF($G$5="10aあたり",AL$8*10,1)),"")</f>
        <v/>
      </c>
    </row>
    <row r="209" spans="6:38" ht="19.5" thickBot="1">
      <c r="G209" s="14"/>
      <c r="H209" s="37" t="str">
        <f>IF(G209="","",
IF(G$4="作業時間（hh:mm）",SUM(I209:AL209),
IF(
COUNTIFS(単価情報!C:C,F209,単価情報!B:B,"作業者",単価情報!K:K,"&gt;="&amp;G$1,単価情報!J:J,"&lt;="&amp;G$2)
+COUNTIFS(単価情報!C:C,F209,単価情報!B:B,"作業者",単価情報!K:K,"",単価情報!J:J,"&lt;="&amp;G$2)=0,
"単価設定なし",SUM(I209:AL209))))</f>
        <v/>
      </c>
      <c r="I209" s="38" t="str">
        <f>IFERROR(IF(I$7="","",
(
SUMIFS(IF($G$4="作業時間（hh:mm）",中間処理!$G:$G,中間処理!$I:$I),中間処理!$E:$E,I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I$7,中間処理!$F:$F,$F209,中間処理!$B:$B,"予定",中間処理!$C:$C,"&gt;="&amp;$G$1,中間処理!$C:$C,"&lt;="&amp;$G$2,中間処理!$D:$D,IF($G$3="すべての作業","&lt;&gt;",$G$3)),0)
)
/IF($G$5="10aあたり",I$8*10,1)),"")</f>
        <v/>
      </c>
      <c r="J209" s="39" t="str">
        <f>IFERROR(IF(J$7="","",
(
SUMIFS(IF($G$4="作業時間（hh:mm）",中間処理!$G:$G,中間処理!$I:$I),中間処理!$E:$E,J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J$7,中間処理!$F:$F,$F209,中間処理!$B:$B,"予定",中間処理!$C:$C,"&gt;="&amp;$G$1,中間処理!$C:$C,"&lt;="&amp;$G$2,中間処理!$D:$D,IF($G$3="すべての作業","&lt;&gt;",$G$3)),0)
)
/IF($G$5="10aあたり",J$8*10,1)),"")</f>
        <v/>
      </c>
      <c r="K209" s="39" t="str">
        <f>IFERROR(IF(K$7="","",
(
SUMIFS(IF($G$4="作業時間（hh:mm）",中間処理!$G:$G,中間処理!$I:$I),中間処理!$E:$E,K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K$7,中間処理!$F:$F,$F209,中間処理!$B:$B,"予定",中間処理!$C:$C,"&gt;="&amp;$G$1,中間処理!$C:$C,"&lt;="&amp;$G$2,中間処理!$D:$D,IF($G$3="すべての作業","&lt;&gt;",$G$3)),0)
)
/IF($G$5="10aあたり",K$8*10,1)),"")</f>
        <v/>
      </c>
      <c r="L209" s="39" t="str">
        <f>IFERROR(IF(L$7="","",
(
SUMIFS(IF($G$4="作業時間（hh:mm）",中間処理!$G:$G,中間処理!$I:$I),中間処理!$E:$E,L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L$7,中間処理!$F:$F,$F209,中間処理!$B:$B,"予定",中間処理!$C:$C,"&gt;="&amp;$G$1,中間処理!$C:$C,"&lt;="&amp;$G$2,中間処理!$D:$D,IF($G$3="すべての作業","&lt;&gt;",$G$3)),0)
)
/IF($G$5="10aあたり",L$8*10,1)),"")</f>
        <v/>
      </c>
      <c r="M209" s="39" t="str">
        <f>IFERROR(IF(M$7="","",
(
SUMIFS(IF($G$4="作業時間（hh:mm）",中間処理!$G:$G,中間処理!$I:$I),中間処理!$E:$E,M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M$7,中間処理!$F:$F,$F209,中間処理!$B:$B,"予定",中間処理!$C:$C,"&gt;="&amp;$G$1,中間処理!$C:$C,"&lt;="&amp;$G$2,中間処理!$D:$D,IF($G$3="すべての作業","&lt;&gt;",$G$3)),0)
)
/IF($G$5="10aあたり",M$8*10,1)),"")</f>
        <v/>
      </c>
      <c r="N209" s="39" t="str">
        <f>IFERROR(IF(N$7="","",
(
SUMIFS(IF($G$4="作業時間（hh:mm）",中間処理!$G:$G,中間処理!$I:$I),中間処理!$E:$E,N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N$7,中間処理!$F:$F,$F209,中間処理!$B:$B,"予定",中間処理!$C:$C,"&gt;="&amp;$G$1,中間処理!$C:$C,"&lt;="&amp;$G$2,中間処理!$D:$D,IF($G$3="すべての作業","&lt;&gt;",$G$3)),0)
)
/IF($G$5="10aあたり",N$8*10,1)),"")</f>
        <v/>
      </c>
      <c r="O209" s="39" t="str">
        <f>IFERROR(IF(O$7="","",
(
SUMIFS(IF($G$4="作業時間（hh:mm）",中間処理!$G:$G,中間処理!$I:$I),中間処理!$E:$E,O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O$7,中間処理!$F:$F,$F209,中間処理!$B:$B,"予定",中間処理!$C:$C,"&gt;="&amp;$G$1,中間処理!$C:$C,"&lt;="&amp;$G$2,中間処理!$D:$D,IF($G$3="すべての作業","&lt;&gt;",$G$3)),0)
)
/IF($G$5="10aあたり",O$8*10,1)),"")</f>
        <v/>
      </c>
      <c r="P209" s="39" t="str">
        <f>IFERROR(IF(P$7="","",
(
SUMIFS(IF($G$4="作業時間（hh:mm）",中間処理!$G:$G,中間処理!$I:$I),中間処理!$E:$E,P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P$7,中間処理!$F:$F,$F209,中間処理!$B:$B,"予定",中間処理!$C:$C,"&gt;="&amp;$G$1,中間処理!$C:$C,"&lt;="&amp;$G$2,中間処理!$D:$D,IF($G$3="すべての作業","&lt;&gt;",$G$3)),0)
)
/IF($G$5="10aあたり",P$8*10,1)),"")</f>
        <v/>
      </c>
      <c r="Q209" s="39" t="str">
        <f>IFERROR(IF(Q$7="","",
(
SUMIFS(IF($G$4="作業時間（hh:mm）",中間処理!$G:$G,中間処理!$I:$I),中間処理!$E:$E,Q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Q$7,中間処理!$F:$F,$F209,中間処理!$B:$B,"予定",中間処理!$C:$C,"&gt;="&amp;$G$1,中間処理!$C:$C,"&lt;="&amp;$G$2,中間処理!$D:$D,IF($G$3="すべての作業","&lt;&gt;",$G$3)),0)
)
/IF($G$5="10aあたり",Q$8*10,1)),"")</f>
        <v/>
      </c>
      <c r="R209" s="39" t="str">
        <f>IFERROR(IF(R$7="","",
(
SUMIFS(IF($G$4="作業時間（hh:mm）",中間処理!$G:$G,中間処理!$I:$I),中間処理!$E:$E,R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R$7,中間処理!$F:$F,$F209,中間処理!$B:$B,"予定",中間処理!$C:$C,"&gt;="&amp;$G$1,中間処理!$C:$C,"&lt;="&amp;$G$2,中間処理!$D:$D,IF($G$3="すべての作業","&lt;&gt;",$G$3)),0)
)
/IF($G$5="10aあたり",R$8*10,1)),"")</f>
        <v/>
      </c>
      <c r="S209" s="39" t="str">
        <f>IFERROR(IF(S$7="","",
(
SUMIFS(IF($G$4="作業時間（hh:mm）",中間処理!$G:$G,中間処理!$I:$I),中間処理!$E:$E,S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S$7,中間処理!$F:$F,$F209,中間処理!$B:$B,"予定",中間処理!$C:$C,"&gt;="&amp;$G$1,中間処理!$C:$C,"&lt;="&amp;$G$2,中間処理!$D:$D,IF($G$3="すべての作業","&lt;&gt;",$G$3)),0)
)
/IF($G$5="10aあたり",S$8*10,1)),"")</f>
        <v/>
      </c>
      <c r="T209" s="39" t="str">
        <f>IFERROR(IF(T$7="","",
(
SUMIFS(IF($G$4="作業時間（hh:mm）",中間処理!$G:$G,中間処理!$I:$I),中間処理!$E:$E,T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T$7,中間処理!$F:$F,$F209,中間処理!$B:$B,"予定",中間処理!$C:$C,"&gt;="&amp;$G$1,中間処理!$C:$C,"&lt;="&amp;$G$2,中間処理!$D:$D,IF($G$3="すべての作業","&lt;&gt;",$G$3)),0)
)
/IF($G$5="10aあたり",T$8*10,1)),"")</f>
        <v/>
      </c>
      <c r="U209" s="39" t="str">
        <f>IFERROR(IF(U$7="","",
(
SUMIFS(IF($G$4="作業時間（hh:mm）",中間処理!$G:$G,中間処理!$I:$I),中間処理!$E:$E,U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U$7,中間処理!$F:$F,$F209,中間処理!$B:$B,"予定",中間処理!$C:$C,"&gt;="&amp;$G$1,中間処理!$C:$C,"&lt;="&amp;$G$2,中間処理!$D:$D,IF($G$3="すべての作業","&lt;&gt;",$G$3)),0)
)
/IF($G$5="10aあたり",U$8*10,1)),"")</f>
        <v/>
      </c>
      <c r="V209" s="39" t="str">
        <f>IFERROR(IF(V$7="","",
(
SUMIFS(IF($G$4="作業時間（hh:mm）",中間処理!$G:$G,中間処理!$I:$I),中間処理!$E:$E,V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V$7,中間処理!$F:$F,$F209,中間処理!$B:$B,"予定",中間処理!$C:$C,"&gt;="&amp;$G$1,中間処理!$C:$C,"&lt;="&amp;$G$2,中間処理!$D:$D,IF($G$3="すべての作業","&lt;&gt;",$G$3)),0)
)
/IF($G$5="10aあたり",V$8*10,1)),"")</f>
        <v/>
      </c>
      <c r="W209" s="39" t="str">
        <f>IFERROR(IF(W$7="","",
(
SUMIFS(IF($G$4="作業時間（hh:mm）",中間処理!$G:$G,中間処理!$I:$I),中間処理!$E:$E,W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W$7,中間処理!$F:$F,$F209,中間処理!$B:$B,"予定",中間処理!$C:$C,"&gt;="&amp;$G$1,中間処理!$C:$C,"&lt;="&amp;$G$2,中間処理!$D:$D,IF($G$3="すべての作業","&lt;&gt;",$G$3)),0)
)
/IF($G$5="10aあたり",W$8*10,1)),"")</f>
        <v/>
      </c>
      <c r="X209" s="39" t="str">
        <f>IFERROR(IF(X$7="","",
(
SUMIFS(IF($G$4="作業時間（hh:mm）",中間処理!$G:$G,中間処理!$I:$I),中間処理!$E:$E,X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X$7,中間処理!$F:$F,$F209,中間処理!$B:$B,"予定",中間処理!$C:$C,"&gt;="&amp;$G$1,中間処理!$C:$C,"&lt;="&amp;$G$2,中間処理!$D:$D,IF($G$3="すべての作業","&lt;&gt;",$G$3)),0)
)
/IF($G$5="10aあたり",X$8*10,1)),"")</f>
        <v/>
      </c>
      <c r="Y209" s="39" t="str">
        <f>IFERROR(IF(Y$7="","",
(
SUMIFS(IF($G$4="作業時間（hh:mm）",中間処理!$G:$G,中間処理!$I:$I),中間処理!$E:$E,Y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Y$7,中間処理!$F:$F,$F209,中間処理!$B:$B,"予定",中間処理!$C:$C,"&gt;="&amp;$G$1,中間処理!$C:$C,"&lt;="&amp;$G$2,中間処理!$D:$D,IF($G$3="すべての作業","&lt;&gt;",$G$3)),0)
)
/IF($G$5="10aあたり",Y$8*10,1)),"")</f>
        <v/>
      </c>
      <c r="Z209" s="39" t="str">
        <f>IFERROR(IF(Z$7="","",
(
SUMIFS(IF($G$4="作業時間（hh:mm）",中間処理!$G:$G,中間処理!$I:$I),中間処理!$E:$E,Z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Z$7,中間処理!$F:$F,$F209,中間処理!$B:$B,"予定",中間処理!$C:$C,"&gt;="&amp;$G$1,中間処理!$C:$C,"&lt;="&amp;$G$2,中間処理!$D:$D,IF($G$3="すべての作業","&lt;&gt;",$G$3)),0)
)
/IF($G$5="10aあたり",Z$8*10,1)),"")</f>
        <v/>
      </c>
      <c r="AA209" s="39" t="str">
        <f>IFERROR(IF(AA$7="","",
(
SUMIFS(IF($G$4="作業時間（hh:mm）",中間処理!$G:$G,中間処理!$I:$I),中間処理!$E:$E,AA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A$7,中間処理!$F:$F,$F209,中間処理!$B:$B,"予定",中間処理!$C:$C,"&gt;="&amp;$G$1,中間処理!$C:$C,"&lt;="&amp;$G$2,中間処理!$D:$D,IF($G$3="すべての作業","&lt;&gt;",$G$3)),0)
)
/IF($G$5="10aあたり",AA$8*10,1)),"")</f>
        <v/>
      </c>
      <c r="AB209" s="39" t="str">
        <f>IFERROR(IF(AB$7="","",
(
SUMIFS(IF($G$4="作業時間（hh:mm）",中間処理!$G:$G,中間処理!$I:$I),中間処理!$E:$E,AB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B$7,中間処理!$F:$F,$F209,中間処理!$B:$B,"予定",中間処理!$C:$C,"&gt;="&amp;$G$1,中間処理!$C:$C,"&lt;="&amp;$G$2,中間処理!$D:$D,IF($G$3="すべての作業","&lt;&gt;",$G$3)),0)
)
/IF($G$5="10aあたり",AB$8*10,1)),"")</f>
        <v/>
      </c>
      <c r="AC209" s="39" t="str">
        <f>IFERROR(IF(AC$7="","",
(
SUMIFS(IF($G$4="作業時間（hh:mm）",中間処理!$G:$G,中間処理!$I:$I),中間処理!$E:$E,AC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C$7,中間処理!$F:$F,$F209,中間処理!$B:$B,"予定",中間処理!$C:$C,"&gt;="&amp;$G$1,中間処理!$C:$C,"&lt;="&amp;$G$2,中間処理!$D:$D,IF($G$3="すべての作業","&lt;&gt;",$G$3)),0)
)
/IF($G$5="10aあたり",AC$8*10,1)),"")</f>
        <v/>
      </c>
      <c r="AD209" s="39" t="str">
        <f>IFERROR(IF(AD$7="","",
(
SUMIFS(IF($G$4="作業時間（hh:mm）",中間処理!$G:$G,中間処理!$I:$I),中間処理!$E:$E,AD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D$7,中間処理!$F:$F,$F209,中間処理!$B:$B,"予定",中間処理!$C:$C,"&gt;="&amp;$G$1,中間処理!$C:$C,"&lt;="&amp;$G$2,中間処理!$D:$D,IF($G$3="すべての作業","&lt;&gt;",$G$3)),0)
)
/IF($G$5="10aあたり",AD$8*10,1)),"")</f>
        <v/>
      </c>
      <c r="AE209" s="39" t="str">
        <f>IFERROR(IF(AE$7="","",
(
SUMIFS(IF($G$4="作業時間（hh:mm）",中間処理!$G:$G,中間処理!$I:$I),中間処理!$E:$E,AE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E$7,中間処理!$F:$F,$F209,中間処理!$B:$B,"予定",中間処理!$C:$C,"&gt;="&amp;$G$1,中間処理!$C:$C,"&lt;="&amp;$G$2,中間処理!$D:$D,IF($G$3="すべての作業","&lt;&gt;",$G$3)),0)
)
/IF($G$5="10aあたり",AE$8*10,1)),"")</f>
        <v/>
      </c>
      <c r="AF209" s="39" t="str">
        <f>IFERROR(IF(AF$7="","",
(
SUMIFS(IF($G$4="作業時間（hh:mm）",中間処理!$G:$G,中間処理!$I:$I),中間処理!$E:$E,AF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F$7,中間処理!$F:$F,$F209,中間処理!$B:$B,"予定",中間処理!$C:$C,"&gt;="&amp;$G$1,中間処理!$C:$C,"&lt;="&amp;$G$2,中間処理!$D:$D,IF($G$3="すべての作業","&lt;&gt;",$G$3)),0)
)
/IF($G$5="10aあたり",AF$8*10,1)),"")</f>
        <v/>
      </c>
      <c r="AG209" s="39" t="str">
        <f>IFERROR(IF(AG$7="","",
(
SUMIFS(IF($G$4="作業時間（hh:mm）",中間処理!$G:$G,中間処理!$I:$I),中間処理!$E:$E,AG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G$7,中間処理!$F:$F,$F209,中間処理!$B:$B,"予定",中間処理!$C:$C,"&gt;="&amp;$G$1,中間処理!$C:$C,"&lt;="&amp;$G$2,中間処理!$D:$D,IF($G$3="すべての作業","&lt;&gt;",$G$3)),0)
)
/IF($G$5="10aあたり",AG$8*10,1)),"")</f>
        <v/>
      </c>
      <c r="AH209" s="39" t="str">
        <f>IFERROR(IF(AH$7="","",
(
SUMIFS(IF($G$4="作業時間（hh:mm）",中間処理!$G:$G,中間処理!$I:$I),中間処理!$E:$E,AH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H$7,中間処理!$F:$F,$F209,中間処理!$B:$B,"予定",中間処理!$C:$C,"&gt;="&amp;$G$1,中間処理!$C:$C,"&lt;="&amp;$G$2,中間処理!$D:$D,IF($G$3="すべての作業","&lt;&gt;",$G$3)),0)
)
/IF($G$5="10aあたり",AH$8*10,1)),"")</f>
        <v/>
      </c>
      <c r="AI209" s="39" t="str">
        <f>IFERROR(IF(AI$7="","",
(
SUMIFS(IF($G$4="作業時間（hh:mm）",中間処理!$G:$G,中間処理!$I:$I),中間処理!$E:$E,AI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I$7,中間処理!$F:$F,$F209,中間処理!$B:$B,"予定",中間処理!$C:$C,"&gt;="&amp;$G$1,中間処理!$C:$C,"&lt;="&amp;$G$2,中間処理!$D:$D,IF($G$3="すべての作業","&lt;&gt;",$G$3)),0)
)
/IF($G$5="10aあたり",AI$8*10,1)),"")</f>
        <v/>
      </c>
      <c r="AJ209" s="39" t="str">
        <f>IFERROR(IF(AJ$7="","",
(
SUMIFS(IF($G$4="作業時間（hh:mm）",中間処理!$G:$G,中間処理!$I:$I),中間処理!$E:$E,AJ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J$7,中間処理!$F:$F,$F209,中間処理!$B:$B,"予定",中間処理!$C:$C,"&gt;="&amp;$G$1,中間処理!$C:$C,"&lt;="&amp;$G$2,中間処理!$D:$D,IF($G$3="すべての作業","&lt;&gt;",$G$3)),0)
)
/IF($G$5="10aあたり",AJ$8*10,1)),"")</f>
        <v/>
      </c>
      <c r="AK209" s="39" t="str">
        <f>IFERROR(IF(AK$7="","",
(
SUMIFS(IF($G$4="作業時間（hh:mm）",中間処理!$G:$G,中間処理!$I:$I),中間処理!$E:$E,AK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K$7,中間処理!$F:$F,$F209,中間処理!$B:$B,"予定",中間処理!$C:$C,"&gt;="&amp;$G$1,中間処理!$C:$C,"&lt;="&amp;$G$2,中間処理!$D:$D,IF($G$3="すべての作業","&lt;&gt;",$G$3)),0)
)
/IF($G$5="10aあたり",AK$8*10,1)),"")</f>
        <v/>
      </c>
      <c r="AL209" s="39" t="str">
        <f>IFERROR(IF(AL$7="","",
(
SUMIFS(IF($G$4="作業時間（hh:mm）",中間処理!$G:$G,中間処理!$I:$I),中間処理!$E:$E,AL$7,中間処理!$F:$F,$F209,中間処理!$B:$B,"実績",中間処理!$C:$C,"&gt;="&amp;$G$1,中間処理!$C:$C,"&lt;="&amp;$G$2,中間処理!$D:$D,IF($G$3="すべての作業","&lt;&gt;",$G$3))
+IF($G$6="含める",SUMIFS(IF($G$4="作業時間（hh:mm）",中間処理!$G:$G,中間処理!$I:$I),中間処理!$E:$E,AL$7,中間処理!$F:$F,$F209,中間処理!$B:$B,"予定",中間処理!$C:$C,"&gt;="&amp;$G$1,中間処理!$C:$C,"&lt;="&amp;$G$2,中間処理!$D:$D,IF($G$3="すべての作業","&lt;&gt;",$G$3)),0)
)
/IF($G$5="10aあたり",AL$8*10,1)),"")</f>
        <v/>
      </c>
    </row>
    <row r="210" spans="6:38" ht="19.5" thickTop="1">
      <c r="F210" t="s">
        <v>57</v>
      </c>
      <c r="G210" t="s">
        <v>57</v>
      </c>
    </row>
  </sheetData>
  <sheetProtection sheet="1" objects="1" scenarios="1"/>
  <protectedRanges>
    <protectedRange sqref="G1:G6" name="範囲1"/>
  </protectedRanges>
  <phoneticPr fontId="1"/>
  <conditionalFormatting sqref="H9:AL209">
    <cfRule type="cellIs" dxfId="7" priority="1" operator="equal">
      <formula>0</formula>
    </cfRule>
    <cfRule type="expression" dxfId="6" priority="2">
      <formula>AND($G$4="作業時間（hh:mm）",$G$5="総計")</formula>
    </cfRule>
    <cfRule type="expression" dxfId="5" priority="3">
      <formula>AND($G$4="労務費（円）",$G$5="10aあたり")</formula>
    </cfRule>
    <cfRule type="expression" dxfId="4" priority="4">
      <formula>AND($G$4="作業時間（hh:mm）",$G$5="10aあたり")</formula>
    </cfRule>
  </conditionalFormatting>
  <dataValidations count="6">
    <dataValidation type="list" allowBlank="1" showInputMessage="1" showErrorMessage="1" sqref="G6" xr:uid="{3A689362-9732-4A3A-8653-43BD832E92A5}">
      <formula1>"含める,含めない"</formula1>
    </dataValidation>
    <dataValidation type="list" allowBlank="1" showInputMessage="1" showErrorMessage="1" sqref="G4" xr:uid="{351BF969-E9E8-4536-91FE-F47DD9E8EBA1}">
      <formula1>"作業時間（hh:mm）,労務費（円）"</formula1>
    </dataValidation>
    <dataValidation type="list" allowBlank="1" showInputMessage="1" showErrorMessage="1" sqref="G5" xr:uid="{CCDA9F8F-8A77-4F3F-A67F-548BC2F74CFD}">
      <formula1>"総計,10aあたり"</formula1>
    </dataValidation>
    <dataValidation type="list" allowBlank="1" showInputMessage="1" showErrorMessage="1" sqref="G3" xr:uid="{9FBC4764-93D1-4024-B786-13722273369B}">
      <formula1>$E:$E</formula1>
    </dataValidation>
    <dataValidation type="list" allowBlank="1" showInputMessage="1" showErrorMessage="1" sqref="G2" xr:uid="{1655438E-BF68-402B-82F4-1745A2F90407}">
      <formula1>$D:$D</formula1>
    </dataValidation>
    <dataValidation type="list" allowBlank="1" showInputMessage="1" showErrorMessage="1" sqref="G1" xr:uid="{64271C28-550C-4DEE-9C00-2CC252D1E74D}">
      <formula1>$C:$C</formula1>
    </dataValidation>
  </dataValidation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E359-7ECE-4B91-A6F6-366FB90EB42A}">
  <sheetPr>
    <tabColor theme="9" tint="-0.499984740745262"/>
  </sheetPr>
  <dimension ref="A1:AN209"/>
  <sheetViews>
    <sheetView workbookViewId="0">
      <pane xSplit="9" ySplit="8" topLeftCell="J9" activePane="bottomRight" state="frozen"/>
      <selection activeCell="F1" sqref="F1"/>
      <selection pane="topRight" activeCell="I1" sqref="I1"/>
      <selection pane="bottomLeft" activeCell="F9" sqref="F9"/>
      <selection pane="bottomRight" activeCell="H1" sqref="H1"/>
    </sheetView>
  </sheetViews>
  <sheetFormatPr defaultRowHeight="18.75"/>
  <cols>
    <col min="1" max="1" width="13" hidden="1" customWidth="1"/>
    <col min="2" max="2" width="11.375" hidden="1" customWidth="1"/>
    <col min="3" max="4" width="21.125" style="3" hidden="1" customWidth="1"/>
    <col min="5" max="5" width="21.125" hidden="1" customWidth="1"/>
    <col min="6" max="6" width="21.125" style="30" hidden="1" customWidth="1"/>
    <col min="7" max="7" width="11" bestFit="1" customWidth="1"/>
    <col min="8" max="8" width="17.25" bestFit="1" customWidth="1"/>
    <col min="9" max="9" width="15" bestFit="1" customWidth="1"/>
    <col min="10" max="39" width="23.75" customWidth="1"/>
  </cols>
  <sheetData>
    <row r="1" spans="1:40">
      <c r="A1" t="s">
        <v>27</v>
      </c>
      <c r="B1" s="3">
        <f>MIN('作業記録＞作業記録２ 作業者'!C:C)</f>
        <v>0</v>
      </c>
      <c r="C1" s="3" t="s">
        <v>17</v>
      </c>
      <c r="D1" s="3" t="s">
        <v>17</v>
      </c>
      <c r="E1" t="s">
        <v>38</v>
      </c>
      <c r="F1" s="30">
        <f ca="1">SUM(INDIRECT("F2:F"&amp;COUNTA(E:E)))</f>
        <v>0</v>
      </c>
      <c r="G1" t="s">
        <v>18</v>
      </c>
      <c r="H1" s="5" t="s">
        <v>17</v>
      </c>
    </row>
    <row r="2" spans="1:40">
      <c r="A2" t="s">
        <v>28</v>
      </c>
      <c r="B2" s="3">
        <f>MAX('作業記録＞作業記録２ 作業者'!C:C)</f>
        <v>0</v>
      </c>
      <c r="C2" s="3" t="e" cm="1">
        <f t="array" ref="C2">_xlfn._xlws.FILTER(_xlfn.SEQUENCE(EOMONTH(B2,0)-(EOMONTH(B1,-1)+1)+1,1,(EOMONTH(B1,-1)+1),1),DAY(_xlfn.SEQUENCE(EOMONTH(B2,0)-(EOMONTH(B1,-1)+1)+1,1,(EOMONTH(B1,-1)+1),1))=1)</f>
        <v>#NUM!</v>
      </c>
      <c r="D2" s="3" t="e" cm="1" vm="1">
        <f t="array" ref="D2">_xlfn._xlws.FILTER(
_xlfn._xlws.FILTER(_xlfn.SEQUENCE(EOMONTH(B2,1)-(EOMONTH(B1,0)+1)+1,1,(EOMONTH(B1,0)+1),1),(DAY(_xlfn.SEQUENCE(EOMONTH(B2,1)-(EOMONTH(B1,0)+1)+1,1,(EOMONTH(B1,0)+1),1))=1))-1,
_xlfn._xlws.FILTER(_xlfn.SEQUENCE(EOMONTH(B2,1)-(EOMONTH(B1,0)+1)+1,1,(EOMONTH(B1,0)+1),1),(DAY(_xlfn.SEQUENCE(EOMONTH(B2,1)-(EOMONTH(B1,0)+1)+1,1,(EOMONTH(B1,0)+1),1))=1))-1&gt;=H1
)</f>
        <v>#VALUE!</v>
      </c>
      <c r="E2" t="e" cm="1" vm="1">
        <f t="array" ref="E2">_xlfn._xlws.SORT(_xlfn.UNIQUE(_xlfn._xlws.FILTER('作業記録＞作業記録２ 作業者'!F:F,('作業記録＞作業記録２ 作業者'!C:C&gt;=H1)*('作業記録＞作業記録２ 作業者'!C:C&lt;=H2)*('作業記録＞作業記録２ 作業者'!F:F&lt;&gt;""))))</f>
        <v>#VALUE!</v>
      </c>
      <c r="F2" s="30" t="str" cm="1">
        <f t="array" aca="1" ref="F2" ca="1">IFERROR(VALUE(VLOOKUP(INDIRECT("E2:E"&amp;COUNTA(E:E)),'作付設定＞作付情報１ 一般'!C:I,7,FALSE)),"")</f>
        <v/>
      </c>
      <c r="G2" t="s">
        <v>19</v>
      </c>
      <c r="H2" s="5" t="s">
        <v>17</v>
      </c>
      <c r="I2" s="6" t="str">
        <f>IF(AND(IFERROR(J7,"●")&lt;&gt;"●",IFERROR(G9,"●")&lt;&gt;"●"),"",
 IF(H1&lt;H2,
  IF(OR(B4&gt;30,B5&gt;30),
    "◀ 集計開始日・集計終了日・作付を調整して、集計対象となる作業項目数を30個以下、作業者数を200名以下にしてください。",
    "◀ 集計期間中に下記の作付の記録がありません。集計開始日・集計終了日・作付を調整してください。"),
 "◀ 集計開始日は集計終了日より過去の日付にしてください。"))</f>
        <v>◀ 集計開始日は集計終了日より過去の日付にしてください。</v>
      </c>
    </row>
    <row r="3" spans="1:40">
      <c r="B3" s="3"/>
      <c r="G3" t="s">
        <v>37</v>
      </c>
      <c r="H3" s="5" t="s">
        <v>26</v>
      </c>
      <c r="I3" s="40" t="e" cm="1" vm="2">
        <f t="array" ref="I3">_xlfn._xlws.FILTER(F:F,E:E=H3)</f>
        <v>#VALUE!</v>
      </c>
      <c r="J3" s="6" t="str">
        <f>IF(COUNTIF(E:E,H3)=0,"◀ 作付を選択し直してください",
 IF($H5="10aあたり",
  IF(H3="すべての作付","",IF(COUNTIF('作付設定＞作付情報１ 一般'!$C:$C,H3)=0,"▼ 削除済の作付のため、10aあたりでの集計不可",
IF(I3=0,"▼ 作付面積=0のため、10aあたりの集計不可","")
)),""))</f>
        <v/>
      </c>
    </row>
    <row r="4" spans="1:40">
      <c r="A4" t="s">
        <v>30</v>
      </c>
      <c r="B4" cm="1">
        <f t="array" ref="B4">COUNTA(_xlfn._xlws.SORT(_xlfn.UNIQUE(_xlfn._xlws.FILTER('作業記録＞作業記録２ 作業者'!L:L,
('作業記録＞作業記録２ 作業者'!M:M&lt;&gt;"")*
('作業記録＞作業記録２ 作業者'!C:C&gt;=H1)*
('作業記録＞作業記録２ 作業者'!C:C&lt;=H2)
)))&amp;"")</f>
        <v>1</v>
      </c>
      <c r="G4" t="s">
        <v>20</v>
      </c>
      <c r="H4" s="4" t="s">
        <v>59</v>
      </c>
    </row>
    <row r="5" spans="1:40">
      <c r="A5" t="s">
        <v>40</v>
      </c>
      <c r="B5" cm="1">
        <f t="array" ref="B5">COUNTA(_xlfn._xlws.SORT(_xlfn.UNIQUE(_xlfn._xlws.FILTER('作業記録＞作業記録２ 作業者'!D:D,
('作業記録＞作業記録２ 作業者'!F:F&lt;&gt;"")*
('作業記録＞作業記録２ 作業者'!C:C&gt;=H1)*
('作業記録＞作業記録２ 作業者'!C:C&lt;=H2)*
(IF(H3="すべての作付",'作業記録＞作業記録２ 作業者'!F:F&lt;&gt;"",'作業記録＞作業記録２ 作業者'!F:F=H3))
)))&amp;"")</f>
        <v>1</v>
      </c>
      <c r="G5" t="s">
        <v>21</v>
      </c>
      <c r="H5" s="4" t="s">
        <v>23</v>
      </c>
    </row>
    <row r="6" spans="1:40" ht="19.5" thickBot="1">
      <c r="G6" t="s">
        <v>22</v>
      </c>
      <c r="H6" s="4" t="s">
        <v>24</v>
      </c>
    </row>
    <row r="7" spans="1:40" ht="20.25" thickTop="1" thickBot="1">
      <c r="H7" s="24"/>
      <c r="I7" s="18" t="s">
        <v>39</v>
      </c>
      <c r="J7" s="12" t="e" cm="1" vm="1">
        <f t="array" ref="J7">TRANSPOSE(_xlfn._xlws.SORT(_xlfn.UNIQUE(_xlfn._xlws.FILTER('作業記録＞作業記録２ 作業者'!D:D,
('作業記録＞作業記録２ 作業者'!D:D&lt;&gt;"")*
('作業記録＞作業記録２ 作業者'!C:C&gt;=H1)*
('作業記録＞作業記録２ 作業者'!C:C&lt;=H2)*
(IF(H3="すべての作付",'作業記録＞作業記録２ 作業者'!F:F&lt;&gt;"",'作業記録＞作業記録２ 作業者'!F:F=H3))
)))&amp;"")</f>
        <v>#VALUE!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t="s">
        <v>29</v>
      </c>
    </row>
    <row r="8" spans="1:40" ht="20.25" thickTop="1" thickBot="1">
      <c r="G8" t="s">
        <v>32</v>
      </c>
      <c r="H8" s="17" t="s">
        <v>25</v>
      </c>
      <c r="I8" s="19" t="e" vm="2">
        <f>SUM(J8:AM8)</f>
        <v>#VALUE!</v>
      </c>
      <c r="J8" s="20" t="e" vm="2">
        <f>IF(J7="","",SUM(J9:J208))</f>
        <v>#VALUE!</v>
      </c>
      <c r="K8" s="20" t="str">
        <f t="shared" ref="K8:AM8" si="0">IF(K7="","",SUM(K9:K208))</f>
        <v/>
      </c>
      <c r="L8" s="20" t="str">
        <f t="shared" si="0"/>
        <v/>
      </c>
      <c r="M8" s="20" t="str">
        <f t="shared" si="0"/>
        <v/>
      </c>
      <c r="N8" s="20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  <c r="U8" s="20" t="str">
        <f t="shared" si="0"/>
        <v/>
      </c>
      <c r="V8" s="20" t="str">
        <f t="shared" si="0"/>
        <v/>
      </c>
      <c r="W8" s="20" t="str">
        <f t="shared" si="0"/>
        <v/>
      </c>
      <c r="X8" s="20" t="str">
        <f t="shared" si="0"/>
        <v/>
      </c>
      <c r="Y8" s="20" t="str">
        <f t="shared" si="0"/>
        <v/>
      </c>
      <c r="Z8" s="20" t="str">
        <f t="shared" si="0"/>
        <v/>
      </c>
      <c r="AA8" s="20" t="str">
        <f t="shared" si="0"/>
        <v/>
      </c>
      <c r="AB8" s="20" t="str">
        <f t="shared" si="0"/>
        <v/>
      </c>
      <c r="AC8" s="20" t="str">
        <f t="shared" si="0"/>
        <v/>
      </c>
      <c r="AD8" s="20" t="str">
        <f t="shared" si="0"/>
        <v/>
      </c>
      <c r="AE8" s="20" t="str">
        <f t="shared" si="0"/>
        <v/>
      </c>
      <c r="AF8" s="20" t="str">
        <f t="shared" si="0"/>
        <v/>
      </c>
      <c r="AG8" s="20" t="str">
        <f t="shared" si="0"/>
        <v/>
      </c>
      <c r="AH8" s="20" t="str">
        <f t="shared" si="0"/>
        <v/>
      </c>
      <c r="AI8" s="20" t="str">
        <f t="shared" si="0"/>
        <v/>
      </c>
      <c r="AJ8" s="20" t="str">
        <f t="shared" si="0"/>
        <v/>
      </c>
      <c r="AK8" s="20" t="str">
        <f t="shared" si="0"/>
        <v/>
      </c>
      <c r="AL8" s="20" t="str">
        <f t="shared" si="0"/>
        <v/>
      </c>
      <c r="AM8" s="21" t="str">
        <f t="shared" si="0"/>
        <v/>
      </c>
    </row>
    <row r="9" spans="1:40" ht="19.5" thickTop="1">
      <c r="G9" t="e" cm="1" vm="1">
        <f t="array" ref="G9">VALUE(_xlfn._xlws.SORT(VALUE(_xlfn.UNIQUE(_xlfn._xlws.FILTER('作業記録＞作業記録２ 作業者'!L:L,
('作業記録＞作業記録２ 作業者'!M:M&lt;&gt;"")*
('作業記録＞作業記録２ 作業者'!C:C&gt;=H1)*
('作業記録＞作業記録２ 作業者'!C:C&lt;=H2)*
(IF(H3="すべての作付",'作業記録＞作業記録２ 作業者'!F:F&lt;&gt;"",'作業記録＞作業記録２ 作業者'!F:F=H3))
))))&amp;"")</f>
        <v>#VALUE!</v>
      </c>
      <c r="H9" s="16" t="e" cm="1" vm="2">
        <f t="array" aca="1" ref="H9" ca="1">VLOOKUP(INDIRECT("G9:G"&amp;B4+8),'作業記録＞作業記録２ 作業者'!L:M,2,FALSE)</f>
        <v>#VALUE!</v>
      </c>
      <c r="I9" s="22" t="e" vm="2">
        <f ca="1">IF(H9="","",
IF(H$4="作業時間（hh:mm）",SUM(J9:AM9),
IF(
COUNTIFS(単価情報!C:C,G9,単価情報!B:B,"作業者",単価情報!K:K,"&gt;="&amp;H$1,単価情報!J:J,"&lt;="&amp;H$2)
+COUNTIFS(単価情報!C:C,G9,単価情報!B:B,"作業者",単価情報!K:K,"",単価情報!J:J,"&lt;="&amp;H$2)=0,
"単価設定なし",SUM(J9:AM9))))</f>
        <v>#VALUE!</v>
      </c>
      <c r="J9" s="31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J$7),0)
)
/IF($H$5="10aあたり",$I$3*10,1),"")</f>
        <v>0</v>
      </c>
      <c r="K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K$7),0)
)
/IF($H$5="10aあたり",$I$3*10,1),"")</f>
        <v>0</v>
      </c>
      <c r="L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L$7),0)
)
/IF($H$5="10aあたり",$I$3*10,1),"")</f>
        <v>0</v>
      </c>
      <c r="M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M$7),0)
)
/IF($H$5="10aあたり",$I$3*10,1),"")</f>
        <v>0</v>
      </c>
      <c r="N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N$7),0)
)
/IF($H$5="10aあたり",$I$3*10,1),"")</f>
        <v>0</v>
      </c>
      <c r="O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O$7),0)
)
/IF($H$5="10aあたり",$I$3*10,1),"")</f>
        <v>0</v>
      </c>
      <c r="P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P$7),0)
)
/IF($H$5="10aあたり",$I$3*10,1),"")</f>
        <v>0</v>
      </c>
      <c r="Q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Q$7),0)
)
/IF($H$5="10aあたり",$I$3*10,1),"")</f>
        <v>0</v>
      </c>
      <c r="R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R$7),0)
)
/IF($H$5="10aあたり",$I$3*10,1),"")</f>
        <v>0</v>
      </c>
      <c r="S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S$7),0)
)
/IF($H$5="10aあたり",$I$3*10,1),"")</f>
        <v>0</v>
      </c>
      <c r="T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T$7),0)
)
/IF($H$5="10aあたり",$I$3*10,1),"")</f>
        <v>0</v>
      </c>
      <c r="U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U$7),0)
)
/IF($H$5="10aあたり",$I$3*10,1),"")</f>
        <v>0</v>
      </c>
      <c r="V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V$7),0)
)
/IF($H$5="10aあたり",$I$3*10,1),"")</f>
        <v>0</v>
      </c>
      <c r="W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W$7),0)
)
/IF($H$5="10aあたり",$I$3*10,1),"")</f>
        <v>0</v>
      </c>
      <c r="X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X$7),0)
)
/IF($H$5="10aあたり",$I$3*10,1),"")</f>
        <v>0</v>
      </c>
      <c r="Y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Y$7),0)
)
/IF($H$5="10aあたり",$I$3*10,1),"")</f>
        <v>0</v>
      </c>
      <c r="Z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Z$7),0)
)
/IF($H$5="10aあたり",$I$3*10,1),"")</f>
        <v>0</v>
      </c>
      <c r="AA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A$7),0)
)
/IF($H$5="10aあたり",$I$3*10,1),"")</f>
        <v>0</v>
      </c>
      <c r="AB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B$7),0)
)
/IF($H$5="10aあたり",$I$3*10,1),"")</f>
        <v>0</v>
      </c>
      <c r="AC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C$7),0)
)
/IF($H$5="10aあたり",$I$3*10,1),"")</f>
        <v>0</v>
      </c>
      <c r="AD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D$7),0)
)
/IF($H$5="10aあたり",$I$3*10,1),"")</f>
        <v>0</v>
      </c>
      <c r="AE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E$7),0)
)
/IF($H$5="10aあたり",$I$3*10,1),"")</f>
        <v>0</v>
      </c>
      <c r="AF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F$7),0)
)
/IF($H$5="10aあたり",$I$3*10,1),"")</f>
        <v>0</v>
      </c>
      <c r="AG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G$7),0)
)
/IF($H$5="10aあたり",$I$3*10,1),"")</f>
        <v>0</v>
      </c>
      <c r="AH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H$7),0)
)
/IF($H$5="10aあたり",$I$3*10,1),"")</f>
        <v>0</v>
      </c>
      <c r="AI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I$7),0)
)
/IF($H$5="10aあたり",$I$3*10,1),"")</f>
        <v>0</v>
      </c>
      <c r="AJ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J$7),0)
)
/IF($H$5="10aあたり",$I$3*10,1),"")</f>
        <v>0</v>
      </c>
      <c r="AK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K$7),0)
)
/IF($H$5="10aあたり",$I$3*10,1),"")</f>
        <v>0</v>
      </c>
      <c r="AL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L$7),0)
)
/IF($H$5="10aあたり",$I$3*10,1),"")</f>
        <v>0</v>
      </c>
      <c r="AM9" s="32">
        <f ca="1">IFERROR(
(
SUMIFS(IF($H$4="作業時間（hh:mm）",中間処理!$G:$G,中間処理!$I:$I),中間処理!$E:$E,IF($H$3="すべての作付","&lt;&gt;",$H$3),中間処理!$F:$F,$G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,中間処理!$B:$B,"予定",中間処理!$C:$C,"&gt;="&amp;$H$1,中間処理!$C:$C,"&lt;="&amp;$H$2,中間処理!$D:$D,AM$7),0)
)
/IF($H$5="10aあたり",$I$3*10,1),"")</f>
        <v>0</v>
      </c>
    </row>
    <row r="10" spans="1:40">
      <c r="H10" s="13"/>
      <c r="I10" s="22" t="str">
        <f>IF(H10="","",
IF(H$4="作業時間（hh:mm）",SUM(J10:AM10),
IF(
COUNTIFS(単価情報!C:C,G10,単価情報!B:B,"作業者",単価情報!K:K,"&gt;="&amp;H$1,単価情報!J:J,"&lt;="&amp;H$2)
+COUNTIFS(単価情報!C:C,G10,単価情報!B:B,"作業者",単価情報!K:K,"",単価情報!J:J,"&lt;="&amp;H$2)=0,
"単価設定なし",SUM(J10:AM10))))</f>
        <v/>
      </c>
      <c r="J10" s="34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J$7),0)
)
/IF($H$5="10aあたり",$I$3*10,1),"")</f>
        <v>0</v>
      </c>
      <c r="K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K$7),0)
)
/IF($H$5="10aあたり",$I$3*10,1),"")</f>
        <v>0</v>
      </c>
      <c r="L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L$7),0)
)
/IF($H$5="10aあたり",$I$3*10,1),"")</f>
        <v>0</v>
      </c>
      <c r="M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M$7),0)
)
/IF($H$5="10aあたり",$I$3*10,1),"")</f>
        <v>0</v>
      </c>
      <c r="N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N$7),0)
)
/IF($H$5="10aあたり",$I$3*10,1),"")</f>
        <v>0</v>
      </c>
      <c r="O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O$7),0)
)
/IF($H$5="10aあたり",$I$3*10,1),"")</f>
        <v>0</v>
      </c>
      <c r="P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P$7),0)
)
/IF($H$5="10aあたり",$I$3*10,1),"")</f>
        <v>0</v>
      </c>
      <c r="Q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Q$7),0)
)
/IF($H$5="10aあたり",$I$3*10,1),"")</f>
        <v>0</v>
      </c>
      <c r="R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R$7),0)
)
/IF($H$5="10aあたり",$I$3*10,1),"")</f>
        <v>0</v>
      </c>
      <c r="S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S$7),0)
)
/IF($H$5="10aあたり",$I$3*10,1),"")</f>
        <v>0</v>
      </c>
      <c r="T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T$7),0)
)
/IF($H$5="10aあたり",$I$3*10,1),"")</f>
        <v>0</v>
      </c>
      <c r="U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U$7),0)
)
/IF($H$5="10aあたり",$I$3*10,1),"")</f>
        <v>0</v>
      </c>
      <c r="V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V$7),0)
)
/IF($H$5="10aあたり",$I$3*10,1),"")</f>
        <v>0</v>
      </c>
      <c r="W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W$7),0)
)
/IF($H$5="10aあたり",$I$3*10,1),"")</f>
        <v>0</v>
      </c>
      <c r="X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X$7),0)
)
/IF($H$5="10aあたり",$I$3*10,1),"")</f>
        <v>0</v>
      </c>
      <c r="Y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Y$7),0)
)
/IF($H$5="10aあたり",$I$3*10,1),"")</f>
        <v>0</v>
      </c>
      <c r="Z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Z$7),0)
)
/IF($H$5="10aあたり",$I$3*10,1),"")</f>
        <v>0</v>
      </c>
      <c r="AA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A$7),0)
)
/IF($H$5="10aあたり",$I$3*10,1),"")</f>
        <v>0</v>
      </c>
      <c r="AB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B$7),0)
)
/IF($H$5="10aあたり",$I$3*10,1),"")</f>
        <v>0</v>
      </c>
      <c r="AC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C$7),0)
)
/IF($H$5="10aあたり",$I$3*10,1),"")</f>
        <v>0</v>
      </c>
      <c r="AD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D$7),0)
)
/IF($H$5="10aあたり",$I$3*10,1),"")</f>
        <v>0</v>
      </c>
      <c r="AE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E$7),0)
)
/IF($H$5="10aあたり",$I$3*10,1),"")</f>
        <v>0</v>
      </c>
      <c r="AF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F$7),0)
)
/IF($H$5="10aあたり",$I$3*10,1),"")</f>
        <v>0</v>
      </c>
      <c r="AG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G$7),0)
)
/IF($H$5="10aあたり",$I$3*10,1),"")</f>
        <v>0</v>
      </c>
      <c r="AH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H$7),0)
)
/IF($H$5="10aあたり",$I$3*10,1),"")</f>
        <v>0</v>
      </c>
      <c r="AI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I$7),0)
)
/IF($H$5="10aあたり",$I$3*10,1),"")</f>
        <v>0</v>
      </c>
      <c r="AJ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J$7),0)
)
/IF($H$5="10aあたり",$I$3*10,1),"")</f>
        <v>0</v>
      </c>
      <c r="AK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K$7),0)
)
/IF($H$5="10aあたり",$I$3*10,1),"")</f>
        <v>0</v>
      </c>
      <c r="AL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L$7),0)
)
/IF($H$5="10aあたり",$I$3*10,1),"")</f>
        <v>0</v>
      </c>
      <c r="AM10" s="35">
        <f ca="1">IFERROR(
(
SUMIFS(IF($H$4="作業時間（hh:mm）",中間処理!$G:$G,中間処理!$I:$I),中間処理!$E:$E,IF($H$3="すべての作付","&lt;&gt;",$H$3),中間処理!$F:$F,$G10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,中間処理!$B:$B,"予定",中間処理!$C:$C,"&gt;="&amp;$H$1,中間処理!$C:$C,"&lt;="&amp;$H$2,中間処理!$D:$D,AM$7),0)
)
/IF($H$5="10aあたり",$I$3*10,1),"")</f>
        <v>0</v>
      </c>
    </row>
    <row r="11" spans="1:40">
      <c r="H11" s="13"/>
      <c r="I11" s="22" t="str">
        <f>IF(H11="","",
IF(H$4="作業時間（hh:mm）",SUM(J11:AM11),
IF(
COUNTIFS(単価情報!C:C,G11,単価情報!B:B,"作業者",単価情報!K:K,"&gt;="&amp;H$1,単価情報!J:J,"&lt;="&amp;H$2)
+COUNTIFS(単価情報!C:C,G11,単価情報!B:B,"作業者",単価情報!K:K,"",単価情報!J:J,"&lt;="&amp;H$2)=0,
"単価設定なし",SUM(J11:AM11))))</f>
        <v/>
      </c>
      <c r="J11" s="34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J$7),0)
)
/IF($H$5="10aあたり",$I$3*10,1),"")</f>
        <v>0</v>
      </c>
      <c r="K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K$7),0)
)
/IF($H$5="10aあたり",$I$3*10,1),"")</f>
        <v>0</v>
      </c>
      <c r="L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L$7),0)
)
/IF($H$5="10aあたり",$I$3*10,1),"")</f>
        <v>0</v>
      </c>
      <c r="M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M$7),0)
)
/IF($H$5="10aあたり",$I$3*10,1),"")</f>
        <v>0</v>
      </c>
      <c r="N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N$7),0)
)
/IF($H$5="10aあたり",$I$3*10,1),"")</f>
        <v>0</v>
      </c>
      <c r="O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O$7),0)
)
/IF($H$5="10aあたり",$I$3*10,1),"")</f>
        <v>0</v>
      </c>
      <c r="P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P$7),0)
)
/IF($H$5="10aあたり",$I$3*10,1),"")</f>
        <v>0</v>
      </c>
      <c r="Q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Q$7),0)
)
/IF($H$5="10aあたり",$I$3*10,1),"")</f>
        <v>0</v>
      </c>
      <c r="R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R$7),0)
)
/IF($H$5="10aあたり",$I$3*10,1),"")</f>
        <v>0</v>
      </c>
      <c r="S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S$7),0)
)
/IF($H$5="10aあたり",$I$3*10,1),"")</f>
        <v>0</v>
      </c>
      <c r="T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T$7),0)
)
/IF($H$5="10aあたり",$I$3*10,1),"")</f>
        <v>0</v>
      </c>
      <c r="U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U$7),0)
)
/IF($H$5="10aあたり",$I$3*10,1),"")</f>
        <v>0</v>
      </c>
      <c r="V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V$7),0)
)
/IF($H$5="10aあたり",$I$3*10,1),"")</f>
        <v>0</v>
      </c>
      <c r="W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W$7),0)
)
/IF($H$5="10aあたり",$I$3*10,1),"")</f>
        <v>0</v>
      </c>
      <c r="X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X$7),0)
)
/IF($H$5="10aあたり",$I$3*10,1),"")</f>
        <v>0</v>
      </c>
      <c r="Y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Y$7),0)
)
/IF($H$5="10aあたり",$I$3*10,1),"")</f>
        <v>0</v>
      </c>
      <c r="Z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Z$7),0)
)
/IF($H$5="10aあたり",$I$3*10,1),"")</f>
        <v>0</v>
      </c>
      <c r="AA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A$7),0)
)
/IF($H$5="10aあたり",$I$3*10,1),"")</f>
        <v>0</v>
      </c>
      <c r="AB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B$7),0)
)
/IF($H$5="10aあたり",$I$3*10,1),"")</f>
        <v>0</v>
      </c>
      <c r="AC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C$7),0)
)
/IF($H$5="10aあたり",$I$3*10,1),"")</f>
        <v>0</v>
      </c>
      <c r="AD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D$7),0)
)
/IF($H$5="10aあたり",$I$3*10,1),"")</f>
        <v>0</v>
      </c>
      <c r="AE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E$7),0)
)
/IF($H$5="10aあたり",$I$3*10,1),"")</f>
        <v>0</v>
      </c>
      <c r="AF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F$7),0)
)
/IF($H$5="10aあたり",$I$3*10,1),"")</f>
        <v>0</v>
      </c>
      <c r="AG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G$7),0)
)
/IF($H$5="10aあたり",$I$3*10,1),"")</f>
        <v>0</v>
      </c>
      <c r="AH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H$7),0)
)
/IF($H$5="10aあたり",$I$3*10,1),"")</f>
        <v>0</v>
      </c>
      <c r="AI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I$7),0)
)
/IF($H$5="10aあたり",$I$3*10,1),"")</f>
        <v>0</v>
      </c>
      <c r="AJ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J$7),0)
)
/IF($H$5="10aあたり",$I$3*10,1),"")</f>
        <v>0</v>
      </c>
      <c r="AK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K$7),0)
)
/IF($H$5="10aあたり",$I$3*10,1),"")</f>
        <v>0</v>
      </c>
      <c r="AL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L$7),0)
)
/IF($H$5="10aあたり",$I$3*10,1),"")</f>
        <v>0</v>
      </c>
      <c r="AM11" s="35">
        <f ca="1">IFERROR(
(
SUMIFS(IF($H$4="作業時間（hh:mm）",中間処理!$G:$G,中間処理!$I:$I),中間処理!$E:$E,IF($H$3="すべての作付","&lt;&gt;",$H$3),中間処理!$F:$F,$G11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,中間処理!$B:$B,"予定",中間処理!$C:$C,"&gt;="&amp;$H$1,中間処理!$C:$C,"&lt;="&amp;$H$2,中間処理!$D:$D,AM$7),0)
)
/IF($H$5="10aあたり",$I$3*10,1),"")</f>
        <v>0</v>
      </c>
    </row>
    <row r="12" spans="1:40">
      <c r="H12" s="13"/>
      <c r="I12" s="22" t="str">
        <f>IF(H12="","",
IF(H$4="作業時間（hh:mm）",SUM(J12:AM12),
IF(
COUNTIFS(単価情報!C:C,G12,単価情報!B:B,"作業者",単価情報!K:K,"&gt;="&amp;H$1,単価情報!J:J,"&lt;="&amp;H$2)
+COUNTIFS(単価情報!C:C,G12,単価情報!B:B,"作業者",単価情報!K:K,"",単価情報!J:J,"&lt;="&amp;H$2)=0,
"単価設定なし",SUM(J12:AM12))))</f>
        <v/>
      </c>
      <c r="J12" s="34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J$7),0)
)
/IF($H$5="10aあたり",$I$3*10,1),"")</f>
        <v>0</v>
      </c>
      <c r="K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K$7),0)
)
/IF($H$5="10aあたり",$I$3*10,1),"")</f>
        <v>0</v>
      </c>
      <c r="L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L$7),0)
)
/IF($H$5="10aあたり",$I$3*10,1),"")</f>
        <v>0</v>
      </c>
      <c r="M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M$7),0)
)
/IF($H$5="10aあたり",$I$3*10,1),"")</f>
        <v>0</v>
      </c>
      <c r="N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N$7),0)
)
/IF($H$5="10aあたり",$I$3*10,1),"")</f>
        <v>0</v>
      </c>
      <c r="O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O$7),0)
)
/IF($H$5="10aあたり",$I$3*10,1),"")</f>
        <v>0</v>
      </c>
      <c r="P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P$7),0)
)
/IF($H$5="10aあたり",$I$3*10,1),"")</f>
        <v>0</v>
      </c>
      <c r="Q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Q$7),0)
)
/IF($H$5="10aあたり",$I$3*10,1),"")</f>
        <v>0</v>
      </c>
      <c r="R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R$7),0)
)
/IF($H$5="10aあたり",$I$3*10,1),"")</f>
        <v>0</v>
      </c>
      <c r="S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S$7),0)
)
/IF($H$5="10aあたり",$I$3*10,1),"")</f>
        <v>0</v>
      </c>
      <c r="T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T$7),0)
)
/IF($H$5="10aあたり",$I$3*10,1),"")</f>
        <v>0</v>
      </c>
      <c r="U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U$7),0)
)
/IF($H$5="10aあたり",$I$3*10,1),"")</f>
        <v>0</v>
      </c>
      <c r="V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V$7),0)
)
/IF($H$5="10aあたり",$I$3*10,1),"")</f>
        <v>0</v>
      </c>
      <c r="W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W$7),0)
)
/IF($H$5="10aあたり",$I$3*10,1),"")</f>
        <v>0</v>
      </c>
      <c r="X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X$7),0)
)
/IF($H$5="10aあたり",$I$3*10,1),"")</f>
        <v>0</v>
      </c>
      <c r="Y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Y$7),0)
)
/IF($H$5="10aあたり",$I$3*10,1),"")</f>
        <v>0</v>
      </c>
      <c r="Z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Z$7),0)
)
/IF($H$5="10aあたり",$I$3*10,1),"")</f>
        <v>0</v>
      </c>
      <c r="AA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A$7),0)
)
/IF($H$5="10aあたり",$I$3*10,1),"")</f>
        <v>0</v>
      </c>
      <c r="AB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B$7),0)
)
/IF($H$5="10aあたり",$I$3*10,1),"")</f>
        <v>0</v>
      </c>
      <c r="AC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C$7),0)
)
/IF($H$5="10aあたり",$I$3*10,1),"")</f>
        <v>0</v>
      </c>
      <c r="AD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D$7),0)
)
/IF($H$5="10aあたり",$I$3*10,1),"")</f>
        <v>0</v>
      </c>
      <c r="AE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E$7),0)
)
/IF($H$5="10aあたり",$I$3*10,1),"")</f>
        <v>0</v>
      </c>
      <c r="AF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F$7),0)
)
/IF($H$5="10aあたり",$I$3*10,1),"")</f>
        <v>0</v>
      </c>
      <c r="AG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G$7),0)
)
/IF($H$5="10aあたり",$I$3*10,1),"")</f>
        <v>0</v>
      </c>
      <c r="AH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H$7),0)
)
/IF($H$5="10aあたり",$I$3*10,1),"")</f>
        <v>0</v>
      </c>
      <c r="AI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I$7),0)
)
/IF($H$5="10aあたり",$I$3*10,1),"")</f>
        <v>0</v>
      </c>
      <c r="AJ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J$7),0)
)
/IF($H$5="10aあたり",$I$3*10,1),"")</f>
        <v>0</v>
      </c>
      <c r="AK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K$7),0)
)
/IF($H$5="10aあたり",$I$3*10,1),"")</f>
        <v>0</v>
      </c>
      <c r="AL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L$7),0)
)
/IF($H$5="10aあたり",$I$3*10,1),"")</f>
        <v>0</v>
      </c>
      <c r="AM12" s="35">
        <f ca="1">IFERROR(
(
SUMIFS(IF($H$4="作業時間（hh:mm）",中間処理!$G:$G,中間処理!$I:$I),中間処理!$E:$E,IF($H$3="すべての作付","&lt;&gt;",$H$3),中間処理!$F:$F,$G12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,中間処理!$B:$B,"予定",中間処理!$C:$C,"&gt;="&amp;$H$1,中間処理!$C:$C,"&lt;="&amp;$H$2,中間処理!$D:$D,AM$7),0)
)
/IF($H$5="10aあたり",$I$3*10,1),"")</f>
        <v>0</v>
      </c>
    </row>
    <row r="13" spans="1:40">
      <c r="H13" s="13"/>
      <c r="I13" s="22" t="str">
        <f>IF(H13="","",
IF(H$4="作業時間（hh:mm）",SUM(J13:AM13),
IF(
COUNTIFS(単価情報!C:C,G13,単価情報!B:B,"作業者",単価情報!K:K,"&gt;="&amp;H$1,単価情報!J:J,"&lt;="&amp;H$2)
+COUNTIFS(単価情報!C:C,G13,単価情報!B:B,"作業者",単価情報!K:K,"",単価情報!J:J,"&lt;="&amp;H$2)=0,
"単価設定なし",SUM(J13:AM13))))</f>
        <v/>
      </c>
      <c r="J13" s="34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J$7),0)
)
/IF($H$5="10aあたり",$I$3*10,1),"")</f>
        <v>0</v>
      </c>
      <c r="K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K$7),0)
)
/IF($H$5="10aあたり",$I$3*10,1),"")</f>
        <v>0</v>
      </c>
      <c r="L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L$7),0)
)
/IF($H$5="10aあたり",$I$3*10,1),"")</f>
        <v>0</v>
      </c>
      <c r="M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M$7),0)
)
/IF($H$5="10aあたり",$I$3*10,1),"")</f>
        <v>0</v>
      </c>
      <c r="N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N$7),0)
)
/IF($H$5="10aあたり",$I$3*10,1),"")</f>
        <v>0</v>
      </c>
      <c r="O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O$7),0)
)
/IF($H$5="10aあたり",$I$3*10,1),"")</f>
        <v>0</v>
      </c>
      <c r="P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P$7),0)
)
/IF($H$5="10aあたり",$I$3*10,1),"")</f>
        <v>0</v>
      </c>
      <c r="Q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Q$7),0)
)
/IF($H$5="10aあたり",$I$3*10,1),"")</f>
        <v>0</v>
      </c>
      <c r="R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R$7),0)
)
/IF($H$5="10aあたり",$I$3*10,1),"")</f>
        <v>0</v>
      </c>
      <c r="S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S$7),0)
)
/IF($H$5="10aあたり",$I$3*10,1),"")</f>
        <v>0</v>
      </c>
      <c r="T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T$7),0)
)
/IF($H$5="10aあたり",$I$3*10,1),"")</f>
        <v>0</v>
      </c>
      <c r="U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U$7),0)
)
/IF($H$5="10aあたり",$I$3*10,1),"")</f>
        <v>0</v>
      </c>
      <c r="V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V$7),0)
)
/IF($H$5="10aあたり",$I$3*10,1),"")</f>
        <v>0</v>
      </c>
      <c r="W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W$7),0)
)
/IF($H$5="10aあたり",$I$3*10,1),"")</f>
        <v>0</v>
      </c>
      <c r="X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X$7),0)
)
/IF($H$5="10aあたり",$I$3*10,1),"")</f>
        <v>0</v>
      </c>
      <c r="Y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Y$7),0)
)
/IF($H$5="10aあたり",$I$3*10,1),"")</f>
        <v>0</v>
      </c>
      <c r="Z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Z$7),0)
)
/IF($H$5="10aあたり",$I$3*10,1),"")</f>
        <v>0</v>
      </c>
      <c r="AA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A$7),0)
)
/IF($H$5="10aあたり",$I$3*10,1),"")</f>
        <v>0</v>
      </c>
      <c r="AB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B$7),0)
)
/IF($H$5="10aあたり",$I$3*10,1),"")</f>
        <v>0</v>
      </c>
      <c r="AC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C$7),0)
)
/IF($H$5="10aあたり",$I$3*10,1),"")</f>
        <v>0</v>
      </c>
      <c r="AD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D$7),0)
)
/IF($H$5="10aあたり",$I$3*10,1),"")</f>
        <v>0</v>
      </c>
      <c r="AE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E$7),0)
)
/IF($H$5="10aあたり",$I$3*10,1),"")</f>
        <v>0</v>
      </c>
      <c r="AF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F$7),0)
)
/IF($H$5="10aあたり",$I$3*10,1),"")</f>
        <v>0</v>
      </c>
      <c r="AG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G$7),0)
)
/IF($H$5="10aあたり",$I$3*10,1),"")</f>
        <v>0</v>
      </c>
      <c r="AH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H$7),0)
)
/IF($H$5="10aあたり",$I$3*10,1),"")</f>
        <v>0</v>
      </c>
      <c r="AI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I$7),0)
)
/IF($H$5="10aあたり",$I$3*10,1),"")</f>
        <v>0</v>
      </c>
      <c r="AJ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J$7),0)
)
/IF($H$5="10aあたり",$I$3*10,1),"")</f>
        <v>0</v>
      </c>
      <c r="AK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K$7),0)
)
/IF($H$5="10aあたり",$I$3*10,1),"")</f>
        <v>0</v>
      </c>
      <c r="AL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L$7),0)
)
/IF($H$5="10aあたり",$I$3*10,1),"")</f>
        <v>0</v>
      </c>
      <c r="AM13" s="35">
        <f ca="1">IFERROR(
(
SUMIFS(IF($H$4="作業時間（hh:mm）",中間処理!$G:$G,中間処理!$I:$I),中間処理!$E:$E,IF($H$3="すべての作付","&lt;&gt;",$H$3),中間処理!$F:$F,$G13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,中間処理!$B:$B,"予定",中間処理!$C:$C,"&gt;="&amp;$H$1,中間処理!$C:$C,"&lt;="&amp;$H$2,中間処理!$D:$D,AM$7),0)
)
/IF($H$5="10aあたり",$I$3*10,1),"")</f>
        <v>0</v>
      </c>
    </row>
    <row r="14" spans="1:40">
      <c r="H14" s="13"/>
      <c r="I14" s="22" t="str">
        <f>IF(H14="","",
IF(H$4="作業時間（hh:mm）",SUM(J14:AM14),
IF(
COUNTIFS(単価情報!C:C,G14,単価情報!B:B,"作業者",単価情報!K:K,"&gt;="&amp;H$1,単価情報!J:J,"&lt;="&amp;H$2)
+COUNTIFS(単価情報!C:C,G14,単価情報!B:B,"作業者",単価情報!K:K,"",単価情報!J:J,"&lt;="&amp;H$2)=0,
"単価設定なし",SUM(J14:AM14))))</f>
        <v/>
      </c>
      <c r="J14" s="34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J$7),0)
)
/IF($H$5="10aあたり",$I$3*10,1),"")</f>
        <v>0</v>
      </c>
      <c r="K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K$7),0)
)
/IF($H$5="10aあたり",$I$3*10,1),"")</f>
        <v>0</v>
      </c>
      <c r="L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L$7),0)
)
/IF($H$5="10aあたり",$I$3*10,1),"")</f>
        <v>0</v>
      </c>
      <c r="M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M$7),0)
)
/IF($H$5="10aあたり",$I$3*10,1),"")</f>
        <v>0</v>
      </c>
      <c r="N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N$7),0)
)
/IF($H$5="10aあたり",$I$3*10,1),"")</f>
        <v>0</v>
      </c>
      <c r="O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O$7),0)
)
/IF($H$5="10aあたり",$I$3*10,1),"")</f>
        <v>0</v>
      </c>
      <c r="P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P$7),0)
)
/IF($H$5="10aあたり",$I$3*10,1),"")</f>
        <v>0</v>
      </c>
      <c r="Q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Q$7),0)
)
/IF($H$5="10aあたり",$I$3*10,1),"")</f>
        <v>0</v>
      </c>
      <c r="R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R$7),0)
)
/IF($H$5="10aあたり",$I$3*10,1),"")</f>
        <v>0</v>
      </c>
      <c r="S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S$7),0)
)
/IF($H$5="10aあたり",$I$3*10,1),"")</f>
        <v>0</v>
      </c>
      <c r="T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T$7),0)
)
/IF($H$5="10aあたり",$I$3*10,1),"")</f>
        <v>0</v>
      </c>
      <c r="U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U$7),0)
)
/IF($H$5="10aあたり",$I$3*10,1),"")</f>
        <v>0</v>
      </c>
      <c r="V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V$7),0)
)
/IF($H$5="10aあたり",$I$3*10,1),"")</f>
        <v>0</v>
      </c>
      <c r="W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W$7),0)
)
/IF($H$5="10aあたり",$I$3*10,1),"")</f>
        <v>0</v>
      </c>
      <c r="X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X$7),0)
)
/IF($H$5="10aあたり",$I$3*10,1),"")</f>
        <v>0</v>
      </c>
      <c r="Y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Y$7),0)
)
/IF($H$5="10aあたり",$I$3*10,1),"")</f>
        <v>0</v>
      </c>
      <c r="Z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Z$7),0)
)
/IF($H$5="10aあたり",$I$3*10,1),"")</f>
        <v>0</v>
      </c>
      <c r="AA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A$7),0)
)
/IF($H$5="10aあたり",$I$3*10,1),"")</f>
        <v>0</v>
      </c>
      <c r="AB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B$7),0)
)
/IF($H$5="10aあたり",$I$3*10,1),"")</f>
        <v>0</v>
      </c>
      <c r="AC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C$7),0)
)
/IF($H$5="10aあたり",$I$3*10,1),"")</f>
        <v>0</v>
      </c>
      <c r="AD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D$7),0)
)
/IF($H$5="10aあたり",$I$3*10,1),"")</f>
        <v>0</v>
      </c>
      <c r="AE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E$7),0)
)
/IF($H$5="10aあたり",$I$3*10,1),"")</f>
        <v>0</v>
      </c>
      <c r="AF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F$7),0)
)
/IF($H$5="10aあたり",$I$3*10,1),"")</f>
        <v>0</v>
      </c>
      <c r="AG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G$7),0)
)
/IF($H$5="10aあたり",$I$3*10,1),"")</f>
        <v>0</v>
      </c>
      <c r="AH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H$7),0)
)
/IF($H$5="10aあたり",$I$3*10,1),"")</f>
        <v>0</v>
      </c>
      <c r="AI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I$7),0)
)
/IF($H$5="10aあたり",$I$3*10,1),"")</f>
        <v>0</v>
      </c>
      <c r="AJ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J$7),0)
)
/IF($H$5="10aあたり",$I$3*10,1),"")</f>
        <v>0</v>
      </c>
      <c r="AK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K$7),0)
)
/IF($H$5="10aあたり",$I$3*10,1),"")</f>
        <v>0</v>
      </c>
      <c r="AL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L$7),0)
)
/IF($H$5="10aあたり",$I$3*10,1),"")</f>
        <v>0</v>
      </c>
      <c r="AM14" s="35">
        <f ca="1">IFERROR(
(
SUMIFS(IF($H$4="作業時間（hh:mm）",中間処理!$G:$G,中間処理!$I:$I),中間処理!$E:$E,IF($H$3="すべての作付","&lt;&gt;",$H$3),中間処理!$F:$F,$G14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,中間処理!$B:$B,"予定",中間処理!$C:$C,"&gt;="&amp;$H$1,中間処理!$C:$C,"&lt;="&amp;$H$2,中間処理!$D:$D,AM$7),0)
)
/IF($H$5="10aあたり",$I$3*10,1),"")</f>
        <v>0</v>
      </c>
    </row>
    <row r="15" spans="1:40">
      <c r="H15" s="13"/>
      <c r="I15" s="22" t="str">
        <f>IF(H15="","",
IF(H$4="作業時間（hh:mm）",SUM(J15:AM15),
IF(
COUNTIFS(単価情報!C:C,G15,単価情報!B:B,"作業者",単価情報!K:K,"&gt;="&amp;H$1,単価情報!J:J,"&lt;="&amp;H$2)
+COUNTIFS(単価情報!C:C,G15,単価情報!B:B,"作業者",単価情報!K:K,"",単価情報!J:J,"&lt;="&amp;H$2)=0,
"単価設定なし",SUM(J15:AM15))))</f>
        <v/>
      </c>
      <c r="J15" s="34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J$7),0)
)
/IF($H$5="10aあたり",$I$3*10,1),"")</f>
        <v>0</v>
      </c>
      <c r="K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K$7),0)
)
/IF($H$5="10aあたり",$I$3*10,1),"")</f>
        <v>0</v>
      </c>
      <c r="L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L$7),0)
)
/IF($H$5="10aあたり",$I$3*10,1),"")</f>
        <v>0</v>
      </c>
      <c r="M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M$7),0)
)
/IF($H$5="10aあたり",$I$3*10,1),"")</f>
        <v>0</v>
      </c>
      <c r="N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N$7),0)
)
/IF($H$5="10aあたり",$I$3*10,1),"")</f>
        <v>0</v>
      </c>
      <c r="O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O$7),0)
)
/IF($H$5="10aあたり",$I$3*10,1),"")</f>
        <v>0</v>
      </c>
      <c r="P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P$7),0)
)
/IF($H$5="10aあたり",$I$3*10,1),"")</f>
        <v>0</v>
      </c>
      <c r="Q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Q$7),0)
)
/IF($H$5="10aあたり",$I$3*10,1),"")</f>
        <v>0</v>
      </c>
      <c r="R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R$7),0)
)
/IF($H$5="10aあたり",$I$3*10,1),"")</f>
        <v>0</v>
      </c>
      <c r="S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S$7),0)
)
/IF($H$5="10aあたり",$I$3*10,1),"")</f>
        <v>0</v>
      </c>
      <c r="T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T$7),0)
)
/IF($H$5="10aあたり",$I$3*10,1),"")</f>
        <v>0</v>
      </c>
      <c r="U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U$7),0)
)
/IF($H$5="10aあたり",$I$3*10,1),"")</f>
        <v>0</v>
      </c>
      <c r="V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V$7),0)
)
/IF($H$5="10aあたり",$I$3*10,1),"")</f>
        <v>0</v>
      </c>
      <c r="W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W$7),0)
)
/IF($H$5="10aあたり",$I$3*10,1),"")</f>
        <v>0</v>
      </c>
      <c r="X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X$7),0)
)
/IF($H$5="10aあたり",$I$3*10,1),"")</f>
        <v>0</v>
      </c>
      <c r="Y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Y$7),0)
)
/IF($H$5="10aあたり",$I$3*10,1),"")</f>
        <v>0</v>
      </c>
      <c r="Z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Z$7),0)
)
/IF($H$5="10aあたり",$I$3*10,1),"")</f>
        <v>0</v>
      </c>
      <c r="AA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A$7),0)
)
/IF($H$5="10aあたり",$I$3*10,1),"")</f>
        <v>0</v>
      </c>
      <c r="AB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B$7),0)
)
/IF($H$5="10aあたり",$I$3*10,1),"")</f>
        <v>0</v>
      </c>
      <c r="AC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C$7),0)
)
/IF($H$5="10aあたり",$I$3*10,1),"")</f>
        <v>0</v>
      </c>
      <c r="AD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D$7),0)
)
/IF($H$5="10aあたり",$I$3*10,1),"")</f>
        <v>0</v>
      </c>
      <c r="AE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E$7),0)
)
/IF($H$5="10aあたり",$I$3*10,1),"")</f>
        <v>0</v>
      </c>
      <c r="AF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F$7),0)
)
/IF($H$5="10aあたり",$I$3*10,1),"")</f>
        <v>0</v>
      </c>
      <c r="AG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G$7),0)
)
/IF($H$5="10aあたり",$I$3*10,1),"")</f>
        <v>0</v>
      </c>
      <c r="AH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H$7),0)
)
/IF($H$5="10aあたり",$I$3*10,1),"")</f>
        <v>0</v>
      </c>
      <c r="AI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I$7),0)
)
/IF($H$5="10aあたり",$I$3*10,1),"")</f>
        <v>0</v>
      </c>
      <c r="AJ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J$7),0)
)
/IF($H$5="10aあたり",$I$3*10,1),"")</f>
        <v>0</v>
      </c>
      <c r="AK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K$7),0)
)
/IF($H$5="10aあたり",$I$3*10,1),"")</f>
        <v>0</v>
      </c>
      <c r="AL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L$7),0)
)
/IF($H$5="10aあたり",$I$3*10,1),"")</f>
        <v>0</v>
      </c>
      <c r="AM15" s="35">
        <f ca="1">IFERROR(
(
SUMIFS(IF($H$4="作業時間（hh:mm）",中間処理!$G:$G,中間処理!$I:$I),中間処理!$E:$E,IF($H$3="すべての作付","&lt;&gt;",$H$3),中間処理!$F:$F,$G15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,中間処理!$B:$B,"予定",中間処理!$C:$C,"&gt;="&amp;$H$1,中間処理!$C:$C,"&lt;="&amp;$H$2,中間処理!$D:$D,AM$7),0)
)
/IF($H$5="10aあたり",$I$3*10,1),"")</f>
        <v>0</v>
      </c>
    </row>
    <row r="16" spans="1:40">
      <c r="H16" s="13"/>
      <c r="I16" s="22" t="str">
        <f>IF(H16="","",
IF(H$4="作業時間（hh:mm）",SUM(J16:AM16),
IF(
COUNTIFS(単価情報!C:C,G16,単価情報!B:B,"作業者",単価情報!K:K,"&gt;="&amp;H$1,単価情報!J:J,"&lt;="&amp;H$2)
+COUNTIFS(単価情報!C:C,G16,単価情報!B:B,"作業者",単価情報!K:K,"",単価情報!J:J,"&lt;="&amp;H$2)=0,
"単価設定なし",SUM(J16:AM16))))</f>
        <v/>
      </c>
      <c r="J16" s="34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J$7),0)
)
/IF($H$5="10aあたり",$I$3*10,1),"")</f>
        <v>0</v>
      </c>
      <c r="K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K$7),0)
)
/IF($H$5="10aあたり",$I$3*10,1),"")</f>
        <v>0</v>
      </c>
      <c r="L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L$7),0)
)
/IF($H$5="10aあたり",$I$3*10,1),"")</f>
        <v>0</v>
      </c>
      <c r="M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M$7),0)
)
/IF($H$5="10aあたり",$I$3*10,1),"")</f>
        <v>0</v>
      </c>
      <c r="N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N$7),0)
)
/IF($H$5="10aあたり",$I$3*10,1),"")</f>
        <v>0</v>
      </c>
      <c r="O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O$7),0)
)
/IF($H$5="10aあたり",$I$3*10,1),"")</f>
        <v>0</v>
      </c>
      <c r="P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P$7),0)
)
/IF($H$5="10aあたり",$I$3*10,1),"")</f>
        <v>0</v>
      </c>
      <c r="Q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Q$7),0)
)
/IF($H$5="10aあたり",$I$3*10,1),"")</f>
        <v>0</v>
      </c>
      <c r="R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R$7),0)
)
/IF($H$5="10aあたり",$I$3*10,1),"")</f>
        <v>0</v>
      </c>
      <c r="S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S$7),0)
)
/IF($H$5="10aあたり",$I$3*10,1),"")</f>
        <v>0</v>
      </c>
      <c r="T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T$7),0)
)
/IF($H$5="10aあたり",$I$3*10,1),"")</f>
        <v>0</v>
      </c>
      <c r="U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U$7),0)
)
/IF($H$5="10aあたり",$I$3*10,1),"")</f>
        <v>0</v>
      </c>
      <c r="V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V$7),0)
)
/IF($H$5="10aあたり",$I$3*10,1),"")</f>
        <v>0</v>
      </c>
      <c r="W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W$7),0)
)
/IF($H$5="10aあたり",$I$3*10,1),"")</f>
        <v>0</v>
      </c>
      <c r="X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X$7),0)
)
/IF($H$5="10aあたり",$I$3*10,1),"")</f>
        <v>0</v>
      </c>
      <c r="Y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Y$7),0)
)
/IF($H$5="10aあたり",$I$3*10,1),"")</f>
        <v>0</v>
      </c>
      <c r="Z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Z$7),0)
)
/IF($H$5="10aあたり",$I$3*10,1),"")</f>
        <v>0</v>
      </c>
      <c r="AA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A$7),0)
)
/IF($H$5="10aあたり",$I$3*10,1),"")</f>
        <v>0</v>
      </c>
      <c r="AB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B$7),0)
)
/IF($H$5="10aあたり",$I$3*10,1),"")</f>
        <v>0</v>
      </c>
      <c r="AC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C$7),0)
)
/IF($H$5="10aあたり",$I$3*10,1),"")</f>
        <v>0</v>
      </c>
      <c r="AD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D$7),0)
)
/IF($H$5="10aあたり",$I$3*10,1),"")</f>
        <v>0</v>
      </c>
      <c r="AE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E$7),0)
)
/IF($H$5="10aあたり",$I$3*10,1),"")</f>
        <v>0</v>
      </c>
      <c r="AF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F$7),0)
)
/IF($H$5="10aあたり",$I$3*10,1),"")</f>
        <v>0</v>
      </c>
      <c r="AG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G$7),0)
)
/IF($H$5="10aあたり",$I$3*10,1),"")</f>
        <v>0</v>
      </c>
      <c r="AH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H$7),0)
)
/IF($H$5="10aあたり",$I$3*10,1),"")</f>
        <v>0</v>
      </c>
      <c r="AI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I$7),0)
)
/IF($H$5="10aあたり",$I$3*10,1),"")</f>
        <v>0</v>
      </c>
      <c r="AJ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J$7),0)
)
/IF($H$5="10aあたり",$I$3*10,1),"")</f>
        <v>0</v>
      </c>
      <c r="AK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K$7),0)
)
/IF($H$5="10aあたり",$I$3*10,1),"")</f>
        <v>0</v>
      </c>
      <c r="AL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L$7),0)
)
/IF($H$5="10aあたり",$I$3*10,1),"")</f>
        <v>0</v>
      </c>
      <c r="AM16" s="35">
        <f ca="1">IFERROR(
(
SUMIFS(IF($H$4="作業時間（hh:mm）",中間処理!$G:$G,中間処理!$I:$I),中間処理!$E:$E,IF($H$3="すべての作付","&lt;&gt;",$H$3),中間処理!$F:$F,$G16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,中間処理!$B:$B,"予定",中間処理!$C:$C,"&gt;="&amp;$H$1,中間処理!$C:$C,"&lt;="&amp;$H$2,中間処理!$D:$D,AM$7),0)
)
/IF($H$5="10aあたり",$I$3*10,1),"")</f>
        <v>0</v>
      </c>
    </row>
    <row r="17" spans="8:39">
      <c r="H17" s="13"/>
      <c r="I17" s="22" t="str">
        <f>IF(H17="","",
IF(H$4="作業時間（hh:mm）",SUM(J17:AM17),
IF(
COUNTIFS(単価情報!C:C,G17,単価情報!B:B,"作業者",単価情報!K:K,"&gt;="&amp;H$1,単価情報!J:J,"&lt;="&amp;H$2)
+COUNTIFS(単価情報!C:C,G17,単価情報!B:B,"作業者",単価情報!K:K,"",単価情報!J:J,"&lt;="&amp;H$2)=0,
"単価設定なし",SUM(J17:AM17))))</f>
        <v/>
      </c>
      <c r="J17" s="34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J$7),0)
)
/IF($H$5="10aあたり",$I$3*10,1),"")</f>
        <v>0</v>
      </c>
      <c r="K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K$7),0)
)
/IF($H$5="10aあたり",$I$3*10,1),"")</f>
        <v>0</v>
      </c>
      <c r="L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L$7),0)
)
/IF($H$5="10aあたり",$I$3*10,1),"")</f>
        <v>0</v>
      </c>
      <c r="M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M$7),0)
)
/IF($H$5="10aあたり",$I$3*10,1),"")</f>
        <v>0</v>
      </c>
      <c r="N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N$7),0)
)
/IF($H$5="10aあたり",$I$3*10,1),"")</f>
        <v>0</v>
      </c>
      <c r="O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O$7),0)
)
/IF($H$5="10aあたり",$I$3*10,1),"")</f>
        <v>0</v>
      </c>
      <c r="P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P$7),0)
)
/IF($H$5="10aあたり",$I$3*10,1),"")</f>
        <v>0</v>
      </c>
      <c r="Q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Q$7),0)
)
/IF($H$5="10aあたり",$I$3*10,1),"")</f>
        <v>0</v>
      </c>
      <c r="R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R$7),0)
)
/IF($H$5="10aあたり",$I$3*10,1),"")</f>
        <v>0</v>
      </c>
      <c r="S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S$7),0)
)
/IF($H$5="10aあたり",$I$3*10,1),"")</f>
        <v>0</v>
      </c>
      <c r="T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T$7),0)
)
/IF($H$5="10aあたり",$I$3*10,1),"")</f>
        <v>0</v>
      </c>
      <c r="U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U$7),0)
)
/IF($H$5="10aあたり",$I$3*10,1),"")</f>
        <v>0</v>
      </c>
      <c r="V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V$7),0)
)
/IF($H$5="10aあたり",$I$3*10,1),"")</f>
        <v>0</v>
      </c>
      <c r="W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W$7),0)
)
/IF($H$5="10aあたり",$I$3*10,1),"")</f>
        <v>0</v>
      </c>
      <c r="X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X$7),0)
)
/IF($H$5="10aあたり",$I$3*10,1),"")</f>
        <v>0</v>
      </c>
      <c r="Y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Y$7),0)
)
/IF($H$5="10aあたり",$I$3*10,1),"")</f>
        <v>0</v>
      </c>
      <c r="Z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Z$7),0)
)
/IF($H$5="10aあたり",$I$3*10,1),"")</f>
        <v>0</v>
      </c>
      <c r="AA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A$7),0)
)
/IF($H$5="10aあたり",$I$3*10,1),"")</f>
        <v>0</v>
      </c>
      <c r="AB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B$7),0)
)
/IF($H$5="10aあたり",$I$3*10,1),"")</f>
        <v>0</v>
      </c>
      <c r="AC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C$7),0)
)
/IF($H$5="10aあたり",$I$3*10,1),"")</f>
        <v>0</v>
      </c>
      <c r="AD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D$7),0)
)
/IF($H$5="10aあたり",$I$3*10,1),"")</f>
        <v>0</v>
      </c>
      <c r="AE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E$7),0)
)
/IF($H$5="10aあたり",$I$3*10,1),"")</f>
        <v>0</v>
      </c>
      <c r="AF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F$7),0)
)
/IF($H$5="10aあたり",$I$3*10,1),"")</f>
        <v>0</v>
      </c>
      <c r="AG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G$7),0)
)
/IF($H$5="10aあたり",$I$3*10,1),"")</f>
        <v>0</v>
      </c>
      <c r="AH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H$7),0)
)
/IF($H$5="10aあたり",$I$3*10,1),"")</f>
        <v>0</v>
      </c>
      <c r="AI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I$7),0)
)
/IF($H$5="10aあたり",$I$3*10,1),"")</f>
        <v>0</v>
      </c>
      <c r="AJ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J$7),0)
)
/IF($H$5="10aあたり",$I$3*10,1),"")</f>
        <v>0</v>
      </c>
      <c r="AK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K$7),0)
)
/IF($H$5="10aあたり",$I$3*10,1),"")</f>
        <v>0</v>
      </c>
      <c r="AL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L$7),0)
)
/IF($H$5="10aあたり",$I$3*10,1),"")</f>
        <v>0</v>
      </c>
      <c r="AM17" s="35">
        <f ca="1">IFERROR(
(
SUMIFS(IF($H$4="作業時間（hh:mm）",中間処理!$G:$G,中間処理!$I:$I),中間処理!$E:$E,IF($H$3="すべての作付","&lt;&gt;",$H$3),中間処理!$F:$F,$G17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,中間処理!$B:$B,"予定",中間処理!$C:$C,"&gt;="&amp;$H$1,中間処理!$C:$C,"&lt;="&amp;$H$2,中間処理!$D:$D,AM$7),0)
)
/IF($H$5="10aあたり",$I$3*10,1),"")</f>
        <v>0</v>
      </c>
    </row>
    <row r="18" spans="8:39">
      <c r="H18" s="13"/>
      <c r="I18" s="22" t="str">
        <f>IF(H18="","",
IF(H$4="作業時間（hh:mm）",SUM(J18:AM18),
IF(
COUNTIFS(単価情報!C:C,G18,単価情報!B:B,"作業者",単価情報!K:K,"&gt;="&amp;H$1,単価情報!J:J,"&lt;="&amp;H$2)
+COUNTIFS(単価情報!C:C,G18,単価情報!B:B,"作業者",単価情報!K:K,"",単価情報!J:J,"&lt;="&amp;H$2)=0,
"単価設定なし",SUM(J18:AM18))))</f>
        <v/>
      </c>
      <c r="J18" s="34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J$7),0)
)
/IF($H$5="10aあたり",$I$3*10,1),"")</f>
        <v>0</v>
      </c>
      <c r="K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K$7),0)
)
/IF($H$5="10aあたり",$I$3*10,1),"")</f>
        <v>0</v>
      </c>
      <c r="L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L$7),0)
)
/IF($H$5="10aあたり",$I$3*10,1),"")</f>
        <v>0</v>
      </c>
      <c r="M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M$7),0)
)
/IF($H$5="10aあたり",$I$3*10,1),"")</f>
        <v>0</v>
      </c>
      <c r="N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N$7),0)
)
/IF($H$5="10aあたり",$I$3*10,1),"")</f>
        <v>0</v>
      </c>
      <c r="O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O$7),0)
)
/IF($H$5="10aあたり",$I$3*10,1),"")</f>
        <v>0</v>
      </c>
      <c r="P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P$7),0)
)
/IF($H$5="10aあたり",$I$3*10,1),"")</f>
        <v>0</v>
      </c>
      <c r="Q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Q$7),0)
)
/IF($H$5="10aあたり",$I$3*10,1),"")</f>
        <v>0</v>
      </c>
      <c r="R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R$7),0)
)
/IF($H$5="10aあたり",$I$3*10,1),"")</f>
        <v>0</v>
      </c>
      <c r="S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S$7),0)
)
/IF($H$5="10aあたり",$I$3*10,1),"")</f>
        <v>0</v>
      </c>
      <c r="T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T$7),0)
)
/IF($H$5="10aあたり",$I$3*10,1),"")</f>
        <v>0</v>
      </c>
      <c r="U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U$7),0)
)
/IF($H$5="10aあたり",$I$3*10,1),"")</f>
        <v>0</v>
      </c>
      <c r="V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V$7),0)
)
/IF($H$5="10aあたり",$I$3*10,1),"")</f>
        <v>0</v>
      </c>
      <c r="W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W$7),0)
)
/IF($H$5="10aあたり",$I$3*10,1),"")</f>
        <v>0</v>
      </c>
      <c r="X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X$7),0)
)
/IF($H$5="10aあたり",$I$3*10,1),"")</f>
        <v>0</v>
      </c>
      <c r="Y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Y$7),0)
)
/IF($H$5="10aあたり",$I$3*10,1),"")</f>
        <v>0</v>
      </c>
      <c r="Z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Z$7),0)
)
/IF($H$5="10aあたり",$I$3*10,1),"")</f>
        <v>0</v>
      </c>
      <c r="AA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A$7),0)
)
/IF($H$5="10aあたり",$I$3*10,1),"")</f>
        <v>0</v>
      </c>
      <c r="AB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B$7),0)
)
/IF($H$5="10aあたり",$I$3*10,1),"")</f>
        <v>0</v>
      </c>
      <c r="AC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C$7),0)
)
/IF($H$5="10aあたり",$I$3*10,1),"")</f>
        <v>0</v>
      </c>
      <c r="AD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D$7),0)
)
/IF($H$5="10aあたり",$I$3*10,1),"")</f>
        <v>0</v>
      </c>
      <c r="AE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E$7),0)
)
/IF($H$5="10aあたり",$I$3*10,1),"")</f>
        <v>0</v>
      </c>
      <c r="AF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F$7),0)
)
/IF($H$5="10aあたり",$I$3*10,1),"")</f>
        <v>0</v>
      </c>
      <c r="AG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G$7),0)
)
/IF($H$5="10aあたり",$I$3*10,1),"")</f>
        <v>0</v>
      </c>
      <c r="AH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H$7),0)
)
/IF($H$5="10aあたり",$I$3*10,1),"")</f>
        <v>0</v>
      </c>
      <c r="AI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I$7),0)
)
/IF($H$5="10aあたり",$I$3*10,1),"")</f>
        <v>0</v>
      </c>
      <c r="AJ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J$7),0)
)
/IF($H$5="10aあたり",$I$3*10,1),"")</f>
        <v>0</v>
      </c>
      <c r="AK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K$7),0)
)
/IF($H$5="10aあたり",$I$3*10,1),"")</f>
        <v>0</v>
      </c>
      <c r="AL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L$7),0)
)
/IF($H$5="10aあたり",$I$3*10,1),"")</f>
        <v>0</v>
      </c>
      <c r="AM18" s="35">
        <f ca="1">IFERROR(
(
SUMIFS(IF($H$4="作業時間（hh:mm）",中間処理!$G:$G,中間処理!$I:$I),中間処理!$E:$E,IF($H$3="すべての作付","&lt;&gt;",$H$3),中間処理!$F:$F,$G18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,中間処理!$B:$B,"予定",中間処理!$C:$C,"&gt;="&amp;$H$1,中間処理!$C:$C,"&lt;="&amp;$H$2,中間処理!$D:$D,AM$7),0)
)
/IF($H$5="10aあたり",$I$3*10,1),"")</f>
        <v>0</v>
      </c>
    </row>
    <row r="19" spans="8:39">
      <c r="H19" s="13"/>
      <c r="I19" s="22" t="str">
        <f>IF(H19="","",
IF(H$4="作業時間（hh:mm）",SUM(J19:AM19),
IF(
COUNTIFS(単価情報!C:C,G19,単価情報!B:B,"作業者",単価情報!K:K,"&gt;="&amp;H$1,単価情報!J:J,"&lt;="&amp;H$2)
+COUNTIFS(単価情報!C:C,G19,単価情報!B:B,"作業者",単価情報!K:K,"",単価情報!J:J,"&lt;="&amp;H$2)=0,
"単価設定なし",SUM(J19:AM19))))</f>
        <v/>
      </c>
      <c r="J19" s="34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J$7),0)
)
/IF($H$5="10aあたり",$I$3*10,1),"")</f>
        <v>0</v>
      </c>
      <c r="K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K$7),0)
)
/IF($H$5="10aあたり",$I$3*10,1),"")</f>
        <v>0</v>
      </c>
      <c r="L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L$7),0)
)
/IF($H$5="10aあたり",$I$3*10,1),"")</f>
        <v>0</v>
      </c>
      <c r="M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M$7),0)
)
/IF($H$5="10aあたり",$I$3*10,1),"")</f>
        <v>0</v>
      </c>
      <c r="N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N$7),0)
)
/IF($H$5="10aあたり",$I$3*10,1),"")</f>
        <v>0</v>
      </c>
      <c r="O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O$7),0)
)
/IF($H$5="10aあたり",$I$3*10,1),"")</f>
        <v>0</v>
      </c>
      <c r="P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P$7),0)
)
/IF($H$5="10aあたり",$I$3*10,1),"")</f>
        <v>0</v>
      </c>
      <c r="Q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Q$7),0)
)
/IF($H$5="10aあたり",$I$3*10,1),"")</f>
        <v>0</v>
      </c>
      <c r="R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R$7),0)
)
/IF($H$5="10aあたり",$I$3*10,1),"")</f>
        <v>0</v>
      </c>
      <c r="S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S$7),0)
)
/IF($H$5="10aあたり",$I$3*10,1),"")</f>
        <v>0</v>
      </c>
      <c r="T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T$7),0)
)
/IF($H$5="10aあたり",$I$3*10,1),"")</f>
        <v>0</v>
      </c>
      <c r="U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U$7),0)
)
/IF($H$5="10aあたり",$I$3*10,1),"")</f>
        <v>0</v>
      </c>
      <c r="V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V$7),0)
)
/IF($H$5="10aあたり",$I$3*10,1),"")</f>
        <v>0</v>
      </c>
      <c r="W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W$7),0)
)
/IF($H$5="10aあたり",$I$3*10,1),"")</f>
        <v>0</v>
      </c>
      <c r="X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X$7),0)
)
/IF($H$5="10aあたり",$I$3*10,1),"")</f>
        <v>0</v>
      </c>
      <c r="Y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Y$7),0)
)
/IF($H$5="10aあたり",$I$3*10,1),"")</f>
        <v>0</v>
      </c>
      <c r="Z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Z$7),0)
)
/IF($H$5="10aあたり",$I$3*10,1),"")</f>
        <v>0</v>
      </c>
      <c r="AA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A$7),0)
)
/IF($H$5="10aあたり",$I$3*10,1),"")</f>
        <v>0</v>
      </c>
      <c r="AB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B$7),0)
)
/IF($H$5="10aあたり",$I$3*10,1),"")</f>
        <v>0</v>
      </c>
      <c r="AC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C$7),0)
)
/IF($H$5="10aあたり",$I$3*10,1),"")</f>
        <v>0</v>
      </c>
      <c r="AD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D$7),0)
)
/IF($H$5="10aあたり",$I$3*10,1),"")</f>
        <v>0</v>
      </c>
      <c r="AE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E$7),0)
)
/IF($H$5="10aあたり",$I$3*10,1),"")</f>
        <v>0</v>
      </c>
      <c r="AF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F$7),0)
)
/IF($H$5="10aあたり",$I$3*10,1),"")</f>
        <v>0</v>
      </c>
      <c r="AG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G$7),0)
)
/IF($H$5="10aあたり",$I$3*10,1),"")</f>
        <v>0</v>
      </c>
      <c r="AH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H$7),0)
)
/IF($H$5="10aあたり",$I$3*10,1),"")</f>
        <v>0</v>
      </c>
      <c r="AI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I$7),0)
)
/IF($H$5="10aあたり",$I$3*10,1),"")</f>
        <v>0</v>
      </c>
      <c r="AJ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J$7),0)
)
/IF($H$5="10aあたり",$I$3*10,1),"")</f>
        <v>0</v>
      </c>
      <c r="AK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K$7),0)
)
/IF($H$5="10aあたり",$I$3*10,1),"")</f>
        <v>0</v>
      </c>
      <c r="AL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L$7),0)
)
/IF($H$5="10aあたり",$I$3*10,1),"")</f>
        <v>0</v>
      </c>
      <c r="AM19" s="35">
        <f ca="1">IFERROR(
(
SUMIFS(IF($H$4="作業時間（hh:mm）",中間処理!$G:$G,中間処理!$I:$I),中間処理!$E:$E,IF($H$3="すべての作付","&lt;&gt;",$H$3),中間処理!$F:$F,$G19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,中間処理!$B:$B,"予定",中間処理!$C:$C,"&gt;="&amp;$H$1,中間処理!$C:$C,"&lt;="&amp;$H$2,中間処理!$D:$D,AM$7),0)
)
/IF($H$5="10aあたり",$I$3*10,1),"")</f>
        <v>0</v>
      </c>
    </row>
    <row r="20" spans="8:39">
      <c r="H20" s="13"/>
      <c r="I20" s="22" t="str">
        <f>IF(H20="","",
IF(H$4="作業時間（hh:mm）",SUM(J20:AM20),
IF(
COUNTIFS(単価情報!C:C,G20,単価情報!B:B,"作業者",単価情報!K:K,"&gt;="&amp;H$1,単価情報!J:J,"&lt;="&amp;H$2)
+COUNTIFS(単価情報!C:C,G20,単価情報!B:B,"作業者",単価情報!K:K,"",単価情報!J:J,"&lt;="&amp;H$2)=0,
"単価設定なし",SUM(J20:AM20))))</f>
        <v/>
      </c>
      <c r="J20" s="34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J$7),0)
)
/IF($H$5="10aあたり",$I$3*10,1),"")</f>
        <v>0</v>
      </c>
      <c r="K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K$7),0)
)
/IF($H$5="10aあたり",$I$3*10,1),"")</f>
        <v>0</v>
      </c>
      <c r="L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L$7),0)
)
/IF($H$5="10aあたり",$I$3*10,1),"")</f>
        <v>0</v>
      </c>
      <c r="M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M$7),0)
)
/IF($H$5="10aあたり",$I$3*10,1),"")</f>
        <v>0</v>
      </c>
      <c r="N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N$7),0)
)
/IF($H$5="10aあたり",$I$3*10,1),"")</f>
        <v>0</v>
      </c>
      <c r="O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O$7),0)
)
/IF($H$5="10aあたり",$I$3*10,1),"")</f>
        <v>0</v>
      </c>
      <c r="P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P$7),0)
)
/IF($H$5="10aあたり",$I$3*10,1),"")</f>
        <v>0</v>
      </c>
      <c r="Q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Q$7),0)
)
/IF($H$5="10aあたり",$I$3*10,1),"")</f>
        <v>0</v>
      </c>
      <c r="R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R$7),0)
)
/IF($H$5="10aあたり",$I$3*10,1),"")</f>
        <v>0</v>
      </c>
      <c r="S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S$7),0)
)
/IF($H$5="10aあたり",$I$3*10,1),"")</f>
        <v>0</v>
      </c>
      <c r="T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T$7),0)
)
/IF($H$5="10aあたり",$I$3*10,1),"")</f>
        <v>0</v>
      </c>
      <c r="U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U$7),0)
)
/IF($H$5="10aあたり",$I$3*10,1),"")</f>
        <v>0</v>
      </c>
      <c r="V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V$7),0)
)
/IF($H$5="10aあたり",$I$3*10,1),"")</f>
        <v>0</v>
      </c>
      <c r="W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W$7),0)
)
/IF($H$5="10aあたり",$I$3*10,1),"")</f>
        <v>0</v>
      </c>
      <c r="X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X$7),0)
)
/IF($H$5="10aあたり",$I$3*10,1),"")</f>
        <v>0</v>
      </c>
      <c r="Y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Y$7),0)
)
/IF($H$5="10aあたり",$I$3*10,1),"")</f>
        <v>0</v>
      </c>
      <c r="Z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Z$7),0)
)
/IF($H$5="10aあたり",$I$3*10,1),"")</f>
        <v>0</v>
      </c>
      <c r="AA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A$7),0)
)
/IF($H$5="10aあたり",$I$3*10,1),"")</f>
        <v>0</v>
      </c>
      <c r="AB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B$7),0)
)
/IF($H$5="10aあたり",$I$3*10,1),"")</f>
        <v>0</v>
      </c>
      <c r="AC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C$7),0)
)
/IF($H$5="10aあたり",$I$3*10,1),"")</f>
        <v>0</v>
      </c>
      <c r="AD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D$7),0)
)
/IF($H$5="10aあたり",$I$3*10,1),"")</f>
        <v>0</v>
      </c>
      <c r="AE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E$7),0)
)
/IF($H$5="10aあたり",$I$3*10,1),"")</f>
        <v>0</v>
      </c>
      <c r="AF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F$7),0)
)
/IF($H$5="10aあたり",$I$3*10,1),"")</f>
        <v>0</v>
      </c>
      <c r="AG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G$7),0)
)
/IF($H$5="10aあたり",$I$3*10,1),"")</f>
        <v>0</v>
      </c>
      <c r="AH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H$7),0)
)
/IF($H$5="10aあたり",$I$3*10,1),"")</f>
        <v>0</v>
      </c>
      <c r="AI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I$7),0)
)
/IF($H$5="10aあたり",$I$3*10,1),"")</f>
        <v>0</v>
      </c>
      <c r="AJ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J$7),0)
)
/IF($H$5="10aあたり",$I$3*10,1),"")</f>
        <v>0</v>
      </c>
      <c r="AK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K$7),0)
)
/IF($H$5="10aあたり",$I$3*10,1),"")</f>
        <v>0</v>
      </c>
      <c r="AL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L$7),0)
)
/IF($H$5="10aあたり",$I$3*10,1),"")</f>
        <v>0</v>
      </c>
      <c r="AM20" s="35">
        <f ca="1">IFERROR(
(
SUMIFS(IF($H$4="作業時間（hh:mm）",中間処理!$G:$G,中間処理!$I:$I),中間処理!$E:$E,IF($H$3="すべての作付","&lt;&gt;",$H$3),中間処理!$F:$F,$G20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,中間処理!$B:$B,"予定",中間処理!$C:$C,"&gt;="&amp;$H$1,中間処理!$C:$C,"&lt;="&amp;$H$2,中間処理!$D:$D,AM$7),0)
)
/IF($H$5="10aあたり",$I$3*10,1),"")</f>
        <v>0</v>
      </c>
    </row>
    <row r="21" spans="8:39">
      <c r="H21" s="13"/>
      <c r="I21" s="22" t="str">
        <f>IF(H21="","",
IF(H$4="作業時間（hh:mm）",SUM(J21:AM21),
IF(
COUNTIFS(単価情報!C:C,G21,単価情報!B:B,"作業者",単価情報!K:K,"&gt;="&amp;H$1,単価情報!J:J,"&lt;="&amp;H$2)
+COUNTIFS(単価情報!C:C,G21,単価情報!B:B,"作業者",単価情報!K:K,"",単価情報!J:J,"&lt;="&amp;H$2)=0,
"単価設定なし",SUM(J21:AM21))))</f>
        <v/>
      </c>
      <c r="J21" s="34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J$7),0)
)
/IF($H$5="10aあたり",$I$3*10,1),"")</f>
        <v>0</v>
      </c>
      <c r="K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K$7),0)
)
/IF($H$5="10aあたり",$I$3*10,1),"")</f>
        <v>0</v>
      </c>
      <c r="L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L$7),0)
)
/IF($H$5="10aあたり",$I$3*10,1),"")</f>
        <v>0</v>
      </c>
      <c r="M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M$7),0)
)
/IF($H$5="10aあたり",$I$3*10,1),"")</f>
        <v>0</v>
      </c>
      <c r="N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N$7),0)
)
/IF($H$5="10aあたり",$I$3*10,1),"")</f>
        <v>0</v>
      </c>
      <c r="O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O$7),0)
)
/IF($H$5="10aあたり",$I$3*10,1),"")</f>
        <v>0</v>
      </c>
      <c r="P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P$7),0)
)
/IF($H$5="10aあたり",$I$3*10,1),"")</f>
        <v>0</v>
      </c>
      <c r="Q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Q$7),0)
)
/IF($H$5="10aあたり",$I$3*10,1),"")</f>
        <v>0</v>
      </c>
      <c r="R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R$7),0)
)
/IF($H$5="10aあたり",$I$3*10,1),"")</f>
        <v>0</v>
      </c>
      <c r="S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S$7),0)
)
/IF($H$5="10aあたり",$I$3*10,1),"")</f>
        <v>0</v>
      </c>
      <c r="T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T$7),0)
)
/IF($H$5="10aあたり",$I$3*10,1),"")</f>
        <v>0</v>
      </c>
      <c r="U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U$7),0)
)
/IF($H$5="10aあたり",$I$3*10,1),"")</f>
        <v>0</v>
      </c>
      <c r="V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V$7),0)
)
/IF($H$5="10aあたり",$I$3*10,1),"")</f>
        <v>0</v>
      </c>
      <c r="W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W$7),0)
)
/IF($H$5="10aあたり",$I$3*10,1),"")</f>
        <v>0</v>
      </c>
      <c r="X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X$7),0)
)
/IF($H$5="10aあたり",$I$3*10,1),"")</f>
        <v>0</v>
      </c>
      <c r="Y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Y$7),0)
)
/IF($H$5="10aあたり",$I$3*10,1),"")</f>
        <v>0</v>
      </c>
      <c r="Z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Z$7),0)
)
/IF($H$5="10aあたり",$I$3*10,1),"")</f>
        <v>0</v>
      </c>
      <c r="AA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A$7),0)
)
/IF($H$5="10aあたり",$I$3*10,1),"")</f>
        <v>0</v>
      </c>
      <c r="AB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B$7),0)
)
/IF($H$5="10aあたり",$I$3*10,1),"")</f>
        <v>0</v>
      </c>
      <c r="AC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C$7),0)
)
/IF($H$5="10aあたり",$I$3*10,1),"")</f>
        <v>0</v>
      </c>
      <c r="AD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D$7),0)
)
/IF($H$5="10aあたり",$I$3*10,1),"")</f>
        <v>0</v>
      </c>
      <c r="AE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E$7),0)
)
/IF($H$5="10aあたり",$I$3*10,1),"")</f>
        <v>0</v>
      </c>
      <c r="AF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F$7),0)
)
/IF($H$5="10aあたり",$I$3*10,1),"")</f>
        <v>0</v>
      </c>
      <c r="AG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G$7),0)
)
/IF($H$5="10aあたり",$I$3*10,1),"")</f>
        <v>0</v>
      </c>
      <c r="AH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H$7),0)
)
/IF($H$5="10aあたり",$I$3*10,1),"")</f>
        <v>0</v>
      </c>
      <c r="AI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I$7),0)
)
/IF($H$5="10aあたり",$I$3*10,1),"")</f>
        <v>0</v>
      </c>
      <c r="AJ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J$7),0)
)
/IF($H$5="10aあたり",$I$3*10,1),"")</f>
        <v>0</v>
      </c>
      <c r="AK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K$7),0)
)
/IF($H$5="10aあたり",$I$3*10,1),"")</f>
        <v>0</v>
      </c>
      <c r="AL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L$7),0)
)
/IF($H$5="10aあたり",$I$3*10,1),"")</f>
        <v>0</v>
      </c>
      <c r="AM21" s="35">
        <f ca="1">IFERROR(
(
SUMIFS(IF($H$4="作業時間（hh:mm）",中間処理!$G:$G,中間処理!$I:$I),中間処理!$E:$E,IF($H$3="すべての作付","&lt;&gt;",$H$3),中間処理!$F:$F,$G21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21,中間処理!$B:$B,"予定",中間処理!$C:$C,"&gt;="&amp;$H$1,中間処理!$C:$C,"&lt;="&amp;$H$2,中間処理!$D:$D,AM$7),0)
)
/IF($H$5="10aあたり",$I$3*10,1),"")</f>
        <v>0</v>
      </c>
    </row>
    <row r="22" spans="8:39">
      <c r="H22" s="13"/>
      <c r="I22" s="22" t="str">
        <f>IF(H22="","",
IF(H$4="作業時間（hh:mm）",SUM(J22:AM22),
IF(
COUNTIFS(単価情報!C:C,G22,単価情報!B:B,"作業者",単価情報!K:K,"&gt;="&amp;H$1,単価情報!J:J,"&lt;="&amp;H$2)
+COUNTIFS(単価情報!C:C,G22,単価情報!B:B,"作業者",単価情報!K:K,"",単価情報!J:J,"&lt;="&amp;H$2)=0,
"単価設定なし",SUM(J22:AM22))))</f>
        <v/>
      </c>
      <c r="J22" s="34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J$7),0)
)
/IF($H$5="10aあたり",$I$3*10,1),"")</f>
        <v>0</v>
      </c>
      <c r="K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K$7),0)
)
/IF($H$5="10aあたり",$I$3*10,1),"")</f>
        <v>0</v>
      </c>
      <c r="L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L$7),0)
)
/IF($H$5="10aあたり",$I$3*10,1),"")</f>
        <v>0</v>
      </c>
      <c r="M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M$7),0)
)
/IF($H$5="10aあたり",$I$3*10,1),"")</f>
        <v>0</v>
      </c>
      <c r="N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N$7),0)
)
/IF($H$5="10aあたり",$I$3*10,1),"")</f>
        <v>0</v>
      </c>
      <c r="O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O$7),0)
)
/IF($H$5="10aあたり",$I$3*10,1),"")</f>
        <v>0</v>
      </c>
      <c r="P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P$7),0)
)
/IF($H$5="10aあたり",$I$3*10,1),"")</f>
        <v>0</v>
      </c>
      <c r="Q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Q$7),0)
)
/IF($H$5="10aあたり",$I$3*10,1),"")</f>
        <v>0</v>
      </c>
      <c r="R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R$7),0)
)
/IF($H$5="10aあたり",$I$3*10,1),"")</f>
        <v>0</v>
      </c>
      <c r="S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S$7),0)
)
/IF($H$5="10aあたり",$I$3*10,1),"")</f>
        <v>0</v>
      </c>
      <c r="T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T$7),0)
)
/IF($H$5="10aあたり",$I$3*10,1),"")</f>
        <v>0</v>
      </c>
      <c r="U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U$7),0)
)
/IF($H$5="10aあたり",$I$3*10,1),"")</f>
        <v>0</v>
      </c>
      <c r="V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V$7),0)
)
/IF($H$5="10aあたり",$I$3*10,1),"")</f>
        <v>0</v>
      </c>
      <c r="W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W$7),0)
)
/IF($H$5="10aあたり",$I$3*10,1),"")</f>
        <v>0</v>
      </c>
      <c r="X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X$7),0)
)
/IF($H$5="10aあたり",$I$3*10,1),"")</f>
        <v>0</v>
      </c>
      <c r="Y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Y$7),0)
)
/IF($H$5="10aあたり",$I$3*10,1),"")</f>
        <v>0</v>
      </c>
      <c r="Z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Z$7),0)
)
/IF($H$5="10aあたり",$I$3*10,1),"")</f>
        <v>0</v>
      </c>
      <c r="AA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A$7),0)
)
/IF($H$5="10aあたり",$I$3*10,1),"")</f>
        <v>0</v>
      </c>
      <c r="AB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B$7),0)
)
/IF($H$5="10aあたり",$I$3*10,1),"")</f>
        <v>0</v>
      </c>
      <c r="AC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C$7),0)
)
/IF($H$5="10aあたり",$I$3*10,1),"")</f>
        <v>0</v>
      </c>
      <c r="AD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D$7),0)
)
/IF($H$5="10aあたり",$I$3*10,1),"")</f>
        <v>0</v>
      </c>
      <c r="AE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E$7),0)
)
/IF($H$5="10aあたり",$I$3*10,1),"")</f>
        <v>0</v>
      </c>
      <c r="AF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F$7),0)
)
/IF($H$5="10aあたり",$I$3*10,1),"")</f>
        <v>0</v>
      </c>
      <c r="AG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G$7),0)
)
/IF($H$5="10aあたり",$I$3*10,1),"")</f>
        <v>0</v>
      </c>
      <c r="AH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H$7),0)
)
/IF($H$5="10aあたり",$I$3*10,1),"")</f>
        <v>0</v>
      </c>
      <c r="AI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I$7),0)
)
/IF($H$5="10aあたり",$I$3*10,1),"")</f>
        <v>0</v>
      </c>
      <c r="AJ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J$7),0)
)
/IF($H$5="10aあたり",$I$3*10,1),"")</f>
        <v>0</v>
      </c>
      <c r="AK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K$7),0)
)
/IF($H$5="10aあたり",$I$3*10,1),"")</f>
        <v>0</v>
      </c>
      <c r="AL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L$7),0)
)
/IF($H$5="10aあたり",$I$3*10,1),"")</f>
        <v>0</v>
      </c>
      <c r="AM22" s="35">
        <f ca="1">IFERROR(
(
SUMIFS(IF($H$4="作業時間（hh:mm）",中間処理!$G:$G,中間処理!$I:$I),中間処理!$E:$E,IF($H$3="すべての作付","&lt;&gt;",$H$3),中間処理!$F:$F,$G22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22,中間処理!$B:$B,"予定",中間処理!$C:$C,"&gt;="&amp;$H$1,中間処理!$C:$C,"&lt;="&amp;$H$2,中間処理!$D:$D,AM$7),0)
)
/IF($H$5="10aあたり",$I$3*10,1),"")</f>
        <v>0</v>
      </c>
    </row>
    <row r="23" spans="8:39">
      <c r="H23" s="13"/>
      <c r="I23" s="22" t="str">
        <f>IF(H23="","",
IF(H$4="作業時間（hh:mm）",SUM(J23:AM23),
IF(
COUNTIFS(単価情報!C:C,G23,単価情報!B:B,"作業者",単価情報!K:K,"&gt;="&amp;H$1,単価情報!J:J,"&lt;="&amp;H$2)
+COUNTIFS(単価情報!C:C,G23,単価情報!B:B,"作業者",単価情報!K:K,"",単価情報!J:J,"&lt;="&amp;H$2)=0,
"単価設定なし",SUM(J23:AM23))))</f>
        <v/>
      </c>
      <c r="J23" s="34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J$7),0)
)
/IF($H$5="10aあたり",$I$3*10,1),"")</f>
        <v>0</v>
      </c>
      <c r="K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K$7),0)
)
/IF($H$5="10aあたり",$I$3*10,1),"")</f>
        <v>0</v>
      </c>
      <c r="L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L$7),0)
)
/IF($H$5="10aあたり",$I$3*10,1),"")</f>
        <v>0</v>
      </c>
      <c r="M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M$7),0)
)
/IF($H$5="10aあたり",$I$3*10,1),"")</f>
        <v>0</v>
      </c>
      <c r="N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N$7),0)
)
/IF($H$5="10aあたり",$I$3*10,1),"")</f>
        <v>0</v>
      </c>
      <c r="O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O$7),0)
)
/IF($H$5="10aあたり",$I$3*10,1),"")</f>
        <v>0</v>
      </c>
      <c r="P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P$7),0)
)
/IF($H$5="10aあたり",$I$3*10,1),"")</f>
        <v>0</v>
      </c>
      <c r="Q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Q$7),0)
)
/IF($H$5="10aあたり",$I$3*10,1),"")</f>
        <v>0</v>
      </c>
      <c r="R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R$7),0)
)
/IF($H$5="10aあたり",$I$3*10,1),"")</f>
        <v>0</v>
      </c>
      <c r="S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S$7),0)
)
/IF($H$5="10aあたり",$I$3*10,1),"")</f>
        <v>0</v>
      </c>
      <c r="T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T$7),0)
)
/IF($H$5="10aあたり",$I$3*10,1),"")</f>
        <v>0</v>
      </c>
      <c r="U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U$7),0)
)
/IF($H$5="10aあたり",$I$3*10,1),"")</f>
        <v>0</v>
      </c>
      <c r="V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V$7),0)
)
/IF($H$5="10aあたり",$I$3*10,1),"")</f>
        <v>0</v>
      </c>
      <c r="W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W$7),0)
)
/IF($H$5="10aあたり",$I$3*10,1),"")</f>
        <v>0</v>
      </c>
      <c r="X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X$7),0)
)
/IF($H$5="10aあたり",$I$3*10,1),"")</f>
        <v>0</v>
      </c>
      <c r="Y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Y$7),0)
)
/IF($H$5="10aあたり",$I$3*10,1),"")</f>
        <v>0</v>
      </c>
      <c r="Z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Z$7),0)
)
/IF($H$5="10aあたり",$I$3*10,1),"")</f>
        <v>0</v>
      </c>
      <c r="AA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A$7),0)
)
/IF($H$5="10aあたり",$I$3*10,1),"")</f>
        <v>0</v>
      </c>
      <c r="AB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B$7),0)
)
/IF($H$5="10aあたり",$I$3*10,1),"")</f>
        <v>0</v>
      </c>
      <c r="AC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C$7),0)
)
/IF($H$5="10aあたり",$I$3*10,1),"")</f>
        <v>0</v>
      </c>
      <c r="AD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D$7),0)
)
/IF($H$5="10aあたり",$I$3*10,1),"")</f>
        <v>0</v>
      </c>
      <c r="AE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E$7),0)
)
/IF($H$5="10aあたり",$I$3*10,1),"")</f>
        <v>0</v>
      </c>
      <c r="AF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F$7),0)
)
/IF($H$5="10aあたり",$I$3*10,1),"")</f>
        <v>0</v>
      </c>
      <c r="AG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G$7),0)
)
/IF($H$5="10aあたり",$I$3*10,1),"")</f>
        <v>0</v>
      </c>
      <c r="AH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H$7),0)
)
/IF($H$5="10aあたり",$I$3*10,1),"")</f>
        <v>0</v>
      </c>
      <c r="AI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I$7),0)
)
/IF($H$5="10aあたり",$I$3*10,1),"")</f>
        <v>0</v>
      </c>
      <c r="AJ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J$7),0)
)
/IF($H$5="10aあたり",$I$3*10,1),"")</f>
        <v>0</v>
      </c>
      <c r="AK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K$7),0)
)
/IF($H$5="10aあたり",$I$3*10,1),"")</f>
        <v>0</v>
      </c>
      <c r="AL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L$7),0)
)
/IF($H$5="10aあたり",$I$3*10,1),"")</f>
        <v>0</v>
      </c>
      <c r="AM23" s="35">
        <f ca="1">IFERROR(
(
SUMIFS(IF($H$4="作業時間（hh:mm）",中間処理!$G:$G,中間処理!$I:$I),中間処理!$E:$E,IF($H$3="すべての作付","&lt;&gt;",$H$3),中間処理!$F:$F,$G23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23,中間処理!$B:$B,"予定",中間処理!$C:$C,"&gt;="&amp;$H$1,中間処理!$C:$C,"&lt;="&amp;$H$2,中間処理!$D:$D,AM$7),0)
)
/IF($H$5="10aあたり",$I$3*10,1),"")</f>
        <v>0</v>
      </c>
    </row>
    <row r="24" spans="8:39">
      <c r="H24" s="13"/>
      <c r="I24" s="22" t="str">
        <f>IF(H24="","",
IF(H$4="作業時間（hh:mm）",SUM(J24:AM24),
IF(
COUNTIFS(単価情報!C:C,G24,単価情報!B:B,"作業者",単価情報!K:K,"&gt;="&amp;H$1,単価情報!J:J,"&lt;="&amp;H$2)
+COUNTIFS(単価情報!C:C,G24,単価情報!B:B,"作業者",単価情報!K:K,"",単価情報!J:J,"&lt;="&amp;H$2)=0,
"単価設定なし",SUM(J24:AM24))))</f>
        <v/>
      </c>
      <c r="J24" s="34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J$7),0)
)
/IF($H$5="10aあたり",$I$3*10,1),"")</f>
        <v>0</v>
      </c>
      <c r="K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K$7),0)
)
/IF($H$5="10aあたり",$I$3*10,1),"")</f>
        <v>0</v>
      </c>
      <c r="L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L$7),0)
)
/IF($H$5="10aあたり",$I$3*10,1),"")</f>
        <v>0</v>
      </c>
      <c r="M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M$7),0)
)
/IF($H$5="10aあたり",$I$3*10,1),"")</f>
        <v>0</v>
      </c>
      <c r="N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N$7),0)
)
/IF($H$5="10aあたり",$I$3*10,1),"")</f>
        <v>0</v>
      </c>
      <c r="O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O$7),0)
)
/IF($H$5="10aあたり",$I$3*10,1),"")</f>
        <v>0</v>
      </c>
      <c r="P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P$7),0)
)
/IF($H$5="10aあたり",$I$3*10,1),"")</f>
        <v>0</v>
      </c>
      <c r="Q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Q$7),0)
)
/IF($H$5="10aあたり",$I$3*10,1),"")</f>
        <v>0</v>
      </c>
      <c r="R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R$7),0)
)
/IF($H$5="10aあたり",$I$3*10,1),"")</f>
        <v>0</v>
      </c>
      <c r="S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S$7),0)
)
/IF($H$5="10aあたり",$I$3*10,1),"")</f>
        <v>0</v>
      </c>
      <c r="T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T$7),0)
)
/IF($H$5="10aあたり",$I$3*10,1),"")</f>
        <v>0</v>
      </c>
      <c r="U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U$7),0)
)
/IF($H$5="10aあたり",$I$3*10,1),"")</f>
        <v>0</v>
      </c>
      <c r="V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V$7),0)
)
/IF($H$5="10aあたり",$I$3*10,1),"")</f>
        <v>0</v>
      </c>
      <c r="W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W$7),0)
)
/IF($H$5="10aあたり",$I$3*10,1),"")</f>
        <v>0</v>
      </c>
      <c r="X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X$7),0)
)
/IF($H$5="10aあたり",$I$3*10,1),"")</f>
        <v>0</v>
      </c>
      <c r="Y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Y$7),0)
)
/IF($H$5="10aあたり",$I$3*10,1),"")</f>
        <v>0</v>
      </c>
      <c r="Z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Z$7),0)
)
/IF($H$5="10aあたり",$I$3*10,1),"")</f>
        <v>0</v>
      </c>
      <c r="AA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A$7),0)
)
/IF($H$5="10aあたり",$I$3*10,1),"")</f>
        <v>0</v>
      </c>
      <c r="AB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B$7),0)
)
/IF($H$5="10aあたり",$I$3*10,1),"")</f>
        <v>0</v>
      </c>
      <c r="AC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C$7),0)
)
/IF($H$5="10aあたり",$I$3*10,1),"")</f>
        <v>0</v>
      </c>
      <c r="AD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D$7),0)
)
/IF($H$5="10aあたり",$I$3*10,1),"")</f>
        <v>0</v>
      </c>
      <c r="AE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E$7),0)
)
/IF($H$5="10aあたり",$I$3*10,1),"")</f>
        <v>0</v>
      </c>
      <c r="AF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F$7),0)
)
/IF($H$5="10aあたり",$I$3*10,1),"")</f>
        <v>0</v>
      </c>
      <c r="AG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G$7),0)
)
/IF($H$5="10aあたり",$I$3*10,1),"")</f>
        <v>0</v>
      </c>
      <c r="AH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H$7),0)
)
/IF($H$5="10aあたり",$I$3*10,1),"")</f>
        <v>0</v>
      </c>
      <c r="AI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I$7),0)
)
/IF($H$5="10aあたり",$I$3*10,1),"")</f>
        <v>0</v>
      </c>
      <c r="AJ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J$7),0)
)
/IF($H$5="10aあたり",$I$3*10,1),"")</f>
        <v>0</v>
      </c>
      <c r="AK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K$7),0)
)
/IF($H$5="10aあたり",$I$3*10,1),"")</f>
        <v>0</v>
      </c>
      <c r="AL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L$7),0)
)
/IF($H$5="10aあたり",$I$3*10,1),"")</f>
        <v>0</v>
      </c>
      <c r="AM24" s="35">
        <f ca="1">IFERROR(
(
SUMIFS(IF($H$4="作業時間（hh:mm）",中間処理!$G:$G,中間処理!$I:$I),中間処理!$E:$E,IF($H$3="すべての作付","&lt;&gt;",$H$3),中間処理!$F:$F,$G24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24,中間処理!$B:$B,"予定",中間処理!$C:$C,"&gt;="&amp;$H$1,中間処理!$C:$C,"&lt;="&amp;$H$2,中間処理!$D:$D,AM$7),0)
)
/IF($H$5="10aあたり",$I$3*10,1),"")</f>
        <v>0</v>
      </c>
    </row>
    <row r="25" spans="8:39">
      <c r="H25" s="13"/>
      <c r="I25" s="22" t="str">
        <f>IF(H25="","",
IF(H$4="作業時間（hh:mm）",SUM(J25:AM25),
IF(
COUNTIFS(単価情報!C:C,G25,単価情報!B:B,"作業者",単価情報!K:K,"&gt;="&amp;H$1,単価情報!J:J,"&lt;="&amp;H$2)
+COUNTIFS(単価情報!C:C,G25,単価情報!B:B,"作業者",単価情報!K:K,"",単価情報!J:J,"&lt;="&amp;H$2)=0,
"単価設定なし",SUM(J25:AM25))))</f>
        <v/>
      </c>
      <c r="J25" s="34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J$7),0)
)
/IF($H$5="10aあたり",$I$3*10,1),"")</f>
        <v>0</v>
      </c>
      <c r="K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K$7),0)
)
/IF($H$5="10aあたり",$I$3*10,1),"")</f>
        <v>0</v>
      </c>
      <c r="L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L$7),0)
)
/IF($H$5="10aあたり",$I$3*10,1),"")</f>
        <v>0</v>
      </c>
      <c r="M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M$7),0)
)
/IF($H$5="10aあたり",$I$3*10,1),"")</f>
        <v>0</v>
      </c>
      <c r="N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N$7),0)
)
/IF($H$5="10aあたり",$I$3*10,1),"")</f>
        <v>0</v>
      </c>
      <c r="O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O$7),0)
)
/IF($H$5="10aあたり",$I$3*10,1),"")</f>
        <v>0</v>
      </c>
      <c r="P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P$7),0)
)
/IF($H$5="10aあたり",$I$3*10,1),"")</f>
        <v>0</v>
      </c>
      <c r="Q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Q$7),0)
)
/IF($H$5="10aあたり",$I$3*10,1),"")</f>
        <v>0</v>
      </c>
      <c r="R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R$7),0)
)
/IF($H$5="10aあたり",$I$3*10,1),"")</f>
        <v>0</v>
      </c>
      <c r="S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S$7),0)
)
/IF($H$5="10aあたり",$I$3*10,1),"")</f>
        <v>0</v>
      </c>
      <c r="T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T$7),0)
)
/IF($H$5="10aあたり",$I$3*10,1),"")</f>
        <v>0</v>
      </c>
      <c r="U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U$7),0)
)
/IF($H$5="10aあたり",$I$3*10,1),"")</f>
        <v>0</v>
      </c>
      <c r="V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V$7),0)
)
/IF($H$5="10aあたり",$I$3*10,1),"")</f>
        <v>0</v>
      </c>
      <c r="W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W$7),0)
)
/IF($H$5="10aあたり",$I$3*10,1),"")</f>
        <v>0</v>
      </c>
      <c r="X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X$7),0)
)
/IF($H$5="10aあたり",$I$3*10,1),"")</f>
        <v>0</v>
      </c>
      <c r="Y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Y$7),0)
)
/IF($H$5="10aあたり",$I$3*10,1),"")</f>
        <v>0</v>
      </c>
      <c r="Z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Z$7),0)
)
/IF($H$5="10aあたり",$I$3*10,1),"")</f>
        <v>0</v>
      </c>
      <c r="AA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A$7),0)
)
/IF($H$5="10aあたり",$I$3*10,1),"")</f>
        <v>0</v>
      </c>
      <c r="AB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B$7),0)
)
/IF($H$5="10aあたり",$I$3*10,1),"")</f>
        <v>0</v>
      </c>
      <c r="AC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C$7),0)
)
/IF($H$5="10aあたり",$I$3*10,1),"")</f>
        <v>0</v>
      </c>
      <c r="AD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D$7),0)
)
/IF($H$5="10aあたり",$I$3*10,1),"")</f>
        <v>0</v>
      </c>
      <c r="AE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E$7),0)
)
/IF($H$5="10aあたり",$I$3*10,1),"")</f>
        <v>0</v>
      </c>
      <c r="AF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F$7),0)
)
/IF($H$5="10aあたり",$I$3*10,1),"")</f>
        <v>0</v>
      </c>
      <c r="AG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G$7),0)
)
/IF($H$5="10aあたり",$I$3*10,1),"")</f>
        <v>0</v>
      </c>
      <c r="AH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H$7),0)
)
/IF($H$5="10aあたり",$I$3*10,1),"")</f>
        <v>0</v>
      </c>
      <c r="AI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I$7),0)
)
/IF($H$5="10aあたり",$I$3*10,1),"")</f>
        <v>0</v>
      </c>
      <c r="AJ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J$7),0)
)
/IF($H$5="10aあたり",$I$3*10,1),"")</f>
        <v>0</v>
      </c>
      <c r="AK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K$7),0)
)
/IF($H$5="10aあたり",$I$3*10,1),"")</f>
        <v>0</v>
      </c>
      <c r="AL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L$7),0)
)
/IF($H$5="10aあたり",$I$3*10,1),"")</f>
        <v>0</v>
      </c>
      <c r="AM25" s="35">
        <f ca="1">IFERROR(
(
SUMIFS(IF($H$4="作業時間（hh:mm）",中間処理!$G:$G,中間処理!$I:$I),中間処理!$E:$E,IF($H$3="すべての作付","&lt;&gt;",$H$3),中間処理!$F:$F,$G25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25,中間処理!$B:$B,"予定",中間処理!$C:$C,"&gt;="&amp;$H$1,中間処理!$C:$C,"&lt;="&amp;$H$2,中間処理!$D:$D,AM$7),0)
)
/IF($H$5="10aあたり",$I$3*10,1),"")</f>
        <v>0</v>
      </c>
    </row>
    <row r="26" spans="8:39">
      <c r="H26" s="13"/>
      <c r="I26" s="22" t="str">
        <f>IF(H26="","",
IF(H$4="作業時間（hh:mm）",SUM(J26:AM26),
IF(
COUNTIFS(単価情報!C:C,G26,単価情報!B:B,"作業者",単価情報!K:K,"&gt;="&amp;H$1,単価情報!J:J,"&lt;="&amp;H$2)
+COUNTIFS(単価情報!C:C,G26,単価情報!B:B,"作業者",単価情報!K:K,"",単価情報!J:J,"&lt;="&amp;H$2)=0,
"単価設定なし",SUM(J26:AM26))))</f>
        <v/>
      </c>
      <c r="J26" s="34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J$7),0)
)
/IF($H$5="10aあたり",$I$3*10,1),"")</f>
        <v>0</v>
      </c>
      <c r="K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K$7),0)
)
/IF($H$5="10aあたり",$I$3*10,1),"")</f>
        <v>0</v>
      </c>
      <c r="L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L$7),0)
)
/IF($H$5="10aあたり",$I$3*10,1),"")</f>
        <v>0</v>
      </c>
      <c r="M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M$7),0)
)
/IF($H$5="10aあたり",$I$3*10,1),"")</f>
        <v>0</v>
      </c>
      <c r="N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N$7),0)
)
/IF($H$5="10aあたり",$I$3*10,1),"")</f>
        <v>0</v>
      </c>
      <c r="O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O$7),0)
)
/IF($H$5="10aあたり",$I$3*10,1),"")</f>
        <v>0</v>
      </c>
      <c r="P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P$7),0)
)
/IF($H$5="10aあたり",$I$3*10,1),"")</f>
        <v>0</v>
      </c>
      <c r="Q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Q$7),0)
)
/IF($H$5="10aあたり",$I$3*10,1),"")</f>
        <v>0</v>
      </c>
      <c r="R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R$7),0)
)
/IF($H$5="10aあたり",$I$3*10,1),"")</f>
        <v>0</v>
      </c>
      <c r="S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S$7),0)
)
/IF($H$5="10aあたり",$I$3*10,1),"")</f>
        <v>0</v>
      </c>
      <c r="T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T$7),0)
)
/IF($H$5="10aあたり",$I$3*10,1),"")</f>
        <v>0</v>
      </c>
      <c r="U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U$7),0)
)
/IF($H$5="10aあたり",$I$3*10,1),"")</f>
        <v>0</v>
      </c>
      <c r="V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V$7),0)
)
/IF($H$5="10aあたり",$I$3*10,1),"")</f>
        <v>0</v>
      </c>
      <c r="W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W$7),0)
)
/IF($H$5="10aあたり",$I$3*10,1),"")</f>
        <v>0</v>
      </c>
      <c r="X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X$7),0)
)
/IF($H$5="10aあたり",$I$3*10,1),"")</f>
        <v>0</v>
      </c>
      <c r="Y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Y$7),0)
)
/IF($H$5="10aあたり",$I$3*10,1),"")</f>
        <v>0</v>
      </c>
      <c r="Z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Z$7),0)
)
/IF($H$5="10aあたり",$I$3*10,1),"")</f>
        <v>0</v>
      </c>
      <c r="AA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A$7),0)
)
/IF($H$5="10aあたり",$I$3*10,1),"")</f>
        <v>0</v>
      </c>
      <c r="AB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B$7),0)
)
/IF($H$5="10aあたり",$I$3*10,1),"")</f>
        <v>0</v>
      </c>
      <c r="AC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C$7),0)
)
/IF($H$5="10aあたり",$I$3*10,1),"")</f>
        <v>0</v>
      </c>
      <c r="AD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D$7),0)
)
/IF($H$5="10aあたり",$I$3*10,1),"")</f>
        <v>0</v>
      </c>
      <c r="AE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E$7),0)
)
/IF($H$5="10aあたり",$I$3*10,1),"")</f>
        <v>0</v>
      </c>
      <c r="AF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F$7),0)
)
/IF($H$5="10aあたり",$I$3*10,1),"")</f>
        <v>0</v>
      </c>
      <c r="AG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G$7),0)
)
/IF($H$5="10aあたり",$I$3*10,1),"")</f>
        <v>0</v>
      </c>
      <c r="AH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H$7),0)
)
/IF($H$5="10aあたり",$I$3*10,1),"")</f>
        <v>0</v>
      </c>
      <c r="AI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I$7),0)
)
/IF($H$5="10aあたり",$I$3*10,1),"")</f>
        <v>0</v>
      </c>
      <c r="AJ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J$7),0)
)
/IF($H$5="10aあたり",$I$3*10,1),"")</f>
        <v>0</v>
      </c>
      <c r="AK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K$7),0)
)
/IF($H$5="10aあたり",$I$3*10,1),"")</f>
        <v>0</v>
      </c>
      <c r="AL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L$7),0)
)
/IF($H$5="10aあたり",$I$3*10,1),"")</f>
        <v>0</v>
      </c>
      <c r="AM26" s="35">
        <f ca="1">IFERROR(
(
SUMIFS(IF($H$4="作業時間（hh:mm）",中間処理!$G:$G,中間処理!$I:$I),中間処理!$E:$E,IF($H$3="すべての作付","&lt;&gt;",$H$3),中間処理!$F:$F,$G26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26,中間処理!$B:$B,"予定",中間処理!$C:$C,"&gt;="&amp;$H$1,中間処理!$C:$C,"&lt;="&amp;$H$2,中間処理!$D:$D,AM$7),0)
)
/IF($H$5="10aあたり",$I$3*10,1),"")</f>
        <v>0</v>
      </c>
    </row>
    <row r="27" spans="8:39">
      <c r="H27" s="13"/>
      <c r="I27" s="22" t="str">
        <f>IF(H27="","",
IF(H$4="作業時間（hh:mm）",SUM(J27:AM27),
IF(
COUNTIFS(単価情報!C:C,G27,単価情報!B:B,"作業者",単価情報!K:K,"&gt;="&amp;H$1,単価情報!J:J,"&lt;="&amp;H$2)
+COUNTIFS(単価情報!C:C,G27,単価情報!B:B,"作業者",単価情報!K:K,"",単価情報!J:J,"&lt;="&amp;H$2)=0,
"単価設定なし",SUM(J27:AM27))))</f>
        <v/>
      </c>
      <c r="J27" s="34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J$7),0)
)
/IF($H$5="10aあたり",$I$3*10,1),"")</f>
        <v>0</v>
      </c>
      <c r="K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K$7),0)
)
/IF($H$5="10aあたり",$I$3*10,1),"")</f>
        <v>0</v>
      </c>
      <c r="L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L$7),0)
)
/IF($H$5="10aあたり",$I$3*10,1),"")</f>
        <v>0</v>
      </c>
      <c r="M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M$7),0)
)
/IF($H$5="10aあたり",$I$3*10,1),"")</f>
        <v>0</v>
      </c>
      <c r="N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N$7),0)
)
/IF($H$5="10aあたり",$I$3*10,1),"")</f>
        <v>0</v>
      </c>
      <c r="O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O$7),0)
)
/IF($H$5="10aあたり",$I$3*10,1),"")</f>
        <v>0</v>
      </c>
      <c r="P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P$7),0)
)
/IF($H$5="10aあたり",$I$3*10,1),"")</f>
        <v>0</v>
      </c>
      <c r="Q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Q$7),0)
)
/IF($H$5="10aあたり",$I$3*10,1),"")</f>
        <v>0</v>
      </c>
      <c r="R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R$7),0)
)
/IF($H$5="10aあたり",$I$3*10,1),"")</f>
        <v>0</v>
      </c>
      <c r="S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S$7),0)
)
/IF($H$5="10aあたり",$I$3*10,1),"")</f>
        <v>0</v>
      </c>
      <c r="T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T$7),0)
)
/IF($H$5="10aあたり",$I$3*10,1),"")</f>
        <v>0</v>
      </c>
      <c r="U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U$7),0)
)
/IF($H$5="10aあたり",$I$3*10,1),"")</f>
        <v>0</v>
      </c>
      <c r="V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V$7),0)
)
/IF($H$5="10aあたり",$I$3*10,1),"")</f>
        <v>0</v>
      </c>
      <c r="W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W$7),0)
)
/IF($H$5="10aあたり",$I$3*10,1),"")</f>
        <v>0</v>
      </c>
      <c r="X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X$7),0)
)
/IF($H$5="10aあたり",$I$3*10,1),"")</f>
        <v>0</v>
      </c>
      <c r="Y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Y$7),0)
)
/IF($H$5="10aあたり",$I$3*10,1),"")</f>
        <v>0</v>
      </c>
      <c r="Z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Z$7),0)
)
/IF($H$5="10aあたり",$I$3*10,1),"")</f>
        <v>0</v>
      </c>
      <c r="AA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A$7),0)
)
/IF($H$5="10aあたり",$I$3*10,1),"")</f>
        <v>0</v>
      </c>
      <c r="AB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B$7),0)
)
/IF($H$5="10aあたり",$I$3*10,1),"")</f>
        <v>0</v>
      </c>
      <c r="AC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C$7),0)
)
/IF($H$5="10aあたり",$I$3*10,1),"")</f>
        <v>0</v>
      </c>
      <c r="AD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D$7),0)
)
/IF($H$5="10aあたり",$I$3*10,1),"")</f>
        <v>0</v>
      </c>
      <c r="AE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E$7),0)
)
/IF($H$5="10aあたり",$I$3*10,1),"")</f>
        <v>0</v>
      </c>
      <c r="AF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F$7),0)
)
/IF($H$5="10aあたり",$I$3*10,1),"")</f>
        <v>0</v>
      </c>
      <c r="AG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G$7),0)
)
/IF($H$5="10aあたり",$I$3*10,1),"")</f>
        <v>0</v>
      </c>
      <c r="AH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H$7),0)
)
/IF($H$5="10aあたり",$I$3*10,1),"")</f>
        <v>0</v>
      </c>
      <c r="AI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I$7),0)
)
/IF($H$5="10aあたり",$I$3*10,1),"")</f>
        <v>0</v>
      </c>
      <c r="AJ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J$7),0)
)
/IF($H$5="10aあたり",$I$3*10,1),"")</f>
        <v>0</v>
      </c>
      <c r="AK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K$7),0)
)
/IF($H$5="10aあたり",$I$3*10,1),"")</f>
        <v>0</v>
      </c>
      <c r="AL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L$7),0)
)
/IF($H$5="10aあたり",$I$3*10,1),"")</f>
        <v>0</v>
      </c>
      <c r="AM27" s="35">
        <f ca="1">IFERROR(
(
SUMIFS(IF($H$4="作業時間（hh:mm）",中間処理!$G:$G,中間処理!$I:$I),中間処理!$E:$E,IF($H$3="すべての作付","&lt;&gt;",$H$3),中間処理!$F:$F,$G27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27,中間処理!$B:$B,"予定",中間処理!$C:$C,"&gt;="&amp;$H$1,中間処理!$C:$C,"&lt;="&amp;$H$2,中間処理!$D:$D,AM$7),0)
)
/IF($H$5="10aあたり",$I$3*10,1),"")</f>
        <v>0</v>
      </c>
    </row>
    <row r="28" spans="8:39">
      <c r="H28" s="13"/>
      <c r="I28" s="22" t="str">
        <f>IF(H28="","",
IF(H$4="作業時間（hh:mm）",SUM(J28:AM28),
IF(
COUNTIFS(単価情報!C:C,G28,単価情報!B:B,"作業者",単価情報!K:K,"&gt;="&amp;H$1,単価情報!J:J,"&lt;="&amp;H$2)
+COUNTIFS(単価情報!C:C,G28,単価情報!B:B,"作業者",単価情報!K:K,"",単価情報!J:J,"&lt;="&amp;H$2)=0,
"単価設定なし",SUM(J28:AM28))))</f>
        <v/>
      </c>
      <c r="J28" s="34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J$7),0)
)
/IF($H$5="10aあたり",$I$3*10,1),"")</f>
        <v>0</v>
      </c>
      <c r="K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K$7),0)
)
/IF($H$5="10aあたり",$I$3*10,1),"")</f>
        <v>0</v>
      </c>
      <c r="L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L$7),0)
)
/IF($H$5="10aあたり",$I$3*10,1),"")</f>
        <v>0</v>
      </c>
      <c r="M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M$7),0)
)
/IF($H$5="10aあたり",$I$3*10,1),"")</f>
        <v>0</v>
      </c>
      <c r="N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N$7),0)
)
/IF($H$5="10aあたり",$I$3*10,1),"")</f>
        <v>0</v>
      </c>
      <c r="O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O$7),0)
)
/IF($H$5="10aあたり",$I$3*10,1),"")</f>
        <v>0</v>
      </c>
      <c r="P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P$7),0)
)
/IF($H$5="10aあたり",$I$3*10,1),"")</f>
        <v>0</v>
      </c>
      <c r="Q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Q$7),0)
)
/IF($H$5="10aあたり",$I$3*10,1),"")</f>
        <v>0</v>
      </c>
      <c r="R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R$7),0)
)
/IF($H$5="10aあたり",$I$3*10,1),"")</f>
        <v>0</v>
      </c>
      <c r="S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S$7),0)
)
/IF($H$5="10aあたり",$I$3*10,1),"")</f>
        <v>0</v>
      </c>
      <c r="T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T$7),0)
)
/IF($H$5="10aあたり",$I$3*10,1),"")</f>
        <v>0</v>
      </c>
      <c r="U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U$7),0)
)
/IF($H$5="10aあたり",$I$3*10,1),"")</f>
        <v>0</v>
      </c>
      <c r="V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V$7),0)
)
/IF($H$5="10aあたり",$I$3*10,1),"")</f>
        <v>0</v>
      </c>
      <c r="W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W$7),0)
)
/IF($H$5="10aあたり",$I$3*10,1),"")</f>
        <v>0</v>
      </c>
      <c r="X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X$7),0)
)
/IF($H$5="10aあたり",$I$3*10,1),"")</f>
        <v>0</v>
      </c>
      <c r="Y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Y$7),0)
)
/IF($H$5="10aあたり",$I$3*10,1),"")</f>
        <v>0</v>
      </c>
      <c r="Z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Z$7),0)
)
/IF($H$5="10aあたり",$I$3*10,1),"")</f>
        <v>0</v>
      </c>
      <c r="AA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A$7),0)
)
/IF($H$5="10aあたり",$I$3*10,1),"")</f>
        <v>0</v>
      </c>
      <c r="AB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B$7),0)
)
/IF($H$5="10aあたり",$I$3*10,1),"")</f>
        <v>0</v>
      </c>
      <c r="AC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C$7),0)
)
/IF($H$5="10aあたり",$I$3*10,1),"")</f>
        <v>0</v>
      </c>
      <c r="AD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D$7),0)
)
/IF($H$5="10aあたり",$I$3*10,1),"")</f>
        <v>0</v>
      </c>
      <c r="AE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E$7),0)
)
/IF($H$5="10aあたり",$I$3*10,1),"")</f>
        <v>0</v>
      </c>
      <c r="AF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F$7),0)
)
/IF($H$5="10aあたり",$I$3*10,1),"")</f>
        <v>0</v>
      </c>
      <c r="AG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G$7),0)
)
/IF($H$5="10aあたり",$I$3*10,1),"")</f>
        <v>0</v>
      </c>
      <c r="AH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H$7),0)
)
/IF($H$5="10aあたり",$I$3*10,1),"")</f>
        <v>0</v>
      </c>
      <c r="AI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I$7),0)
)
/IF($H$5="10aあたり",$I$3*10,1),"")</f>
        <v>0</v>
      </c>
      <c r="AJ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J$7),0)
)
/IF($H$5="10aあたり",$I$3*10,1),"")</f>
        <v>0</v>
      </c>
      <c r="AK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K$7),0)
)
/IF($H$5="10aあたり",$I$3*10,1),"")</f>
        <v>0</v>
      </c>
      <c r="AL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L$7),0)
)
/IF($H$5="10aあたり",$I$3*10,1),"")</f>
        <v>0</v>
      </c>
      <c r="AM28" s="35">
        <f ca="1">IFERROR(
(
SUMIFS(IF($H$4="作業時間（hh:mm）",中間処理!$G:$G,中間処理!$I:$I),中間処理!$E:$E,IF($H$3="すべての作付","&lt;&gt;",$H$3),中間処理!$F:$F,$G28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28,中間処理!$B:$B,"予定",中間処理!$C:$C,"&gt;="&amp;$H$1,中間処理!$C:$C,"&lt;="&amp;$H$2,中間処理!$D:$D,AM$7),0)
)
/IF($H$5="10aあたり",$I$3*10,1),"")</f>
        <v>0</v>
      </c>
    </row>
    <row r="29" spans="8:39">
      <c r="H29" s="13"/>
      <c r="I29" s="22" t="str">
        <f>IF(H29="","",
IF(H$4="作業時間（hh:mm）",SUM(J29:AM29),
IF(
COUNTIFS(単価情報!C:C,G29,単価情報!B:B,"作業者",単価情報!K:K,"&gt;="&amp;H$1,単価情報!J:J,"&lt;="&amp;H$2)
+COUNTIFS(単価情報!C:C,G29,単価情報!B:B,"作業者",単価情報!K:K,"",単価情報!J:J,"&lt;="&amp;H$2)=0,
"単価設定なし",SUM(J29:AM29))))</f>
        <v/>
      </c>
      <c r="J29" s="34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J$7),0)
)
/IF($H$5="10aあたり",$I$3*10,1),"")</f>
        <v>0</v>
      </c>
      <c r="K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K$7),0)
)
/IF($H$5="10aあたり",$I$3*10,1),"")</f>
        <v>0</v>
      </c>
      <c r="L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L$7),0)
)
/IF($H$5="10aあたり",$I$3*10,1),"")</f>
        <v>0</v>
      </c>
      <c r="M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M$7),0)
)
/IF($H$5="10aあたり",$I$3*10,1),"")</f>
        <v>0</v>
      </c>
      <c r="N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N$7),0)
)
/IF($H$5="10aあたり",$I$3*10,1),"")</f>
        <v>0</v>
      </c>
      <c r="O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O$7),0)
)
/IF($H$5="10aあたり",$I$3*10,1),"")</f>
        <v>0</v>
      </c>
      <c r="P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P$7),0)
)
/IF($H$5="10aあたり",$I$3*10,1),"")</f>
        <v>0</v>
      </c>
      <c r="Q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Q$7),0)
)
/IF($H$5="10aあたり",$I$3*10,1),"")</f>
        <v>0</v>
      </c>
      <c r="R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R$7),0)
)
/IF($H$5="10aあたり",$I$3*10,1),"")</f>
        <v>0</v>
      </c>
      <c r="S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S$7),0)
)
/IF($H$5="10aあたり",$I$3*10,1),"")</f>
        <v>0</v>
      </c>
      <c r="T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T$7),0)
)
/IF($H$5="10aあたり",$I$3*10,1),"")</f>
        <v>0</v>
      </c>
      <c r="U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U$7),0)
)
/IF($H$5="10aあたり",$I$3*10,1),"")</f>
        <v>0</v>
      </c>
      <c r="V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V$7),0)
)
/IF($H$5="10aあたり",$I$3*10,1),"")</f>
        <v>0</v>
      </c>
      <c r="W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W$7),0)
)
/IF($H$5="10aあたり",$I$3*10,1),"")</f>
        <v>0</v>
      </c>
      <c r="X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X$7),0)
)
/IF($H$5="10aあたり",$I$3*10,1),"")</f>
        <v>0</v>
      </c>
      <c r="Y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Y$7),0)
)
/IF($H$5="10aあたり",$I$3*10,1),"")</f>
        <v>0</v>
      </c>
      <c r="Z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Z$7),0)
)
/IF($H$5="10aあたり",$I$3*10,1),"")</f>
        <v>0</v>
      </c>
      <c r="AA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A$7),0)
)
/IF($H$5="10aあたり",$I$3*10,1),"")</f>
        <v>0</v>
      </c>
      <c r="AB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B$7),0)
)
/IF($H$5="10aあたり",$I$3*10,1),"")</f>
        <v>0</v>
      </c>
      <c r="AC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C$7),0)
)
/IF($H$5="10aあたり",$I$3*10,1),"")</f>
        <v>0</v>
      </c>
      <c r="AD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D$7),0)
)
/IF($H$5="10aあたり",$I$3*10,1),"")</f>
        <v>0</v>
      </c>
      <c r="AE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E$7),0)
)
/IF($H$5="10aあたり",$I$3*10,1),"")</f>
        <v>0</v>
      </c>
      <c r="AF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F$7),0)
)
/IF($H$5="10aあたり",$I$3*10,1),"")</f>
        <v>0</v>
      </c>
      <c r="AG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G$7),0)
)
/IF($H$5="10aあたり",$I$3*10,1),"")</f>
        <v>0</v>
      </c>
      <c r="AH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H$7),0)
)
/IF($H$5="10aあたり",$I$3*10,1),"")</f>
        <v>0</v>
      </c>
      <c r="AI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I$7),0)
)
/IF($H$5="10aあたり",$I$3*10,1),"")</f>
        <v>0</v>
      </c>
      <c r="AJ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J$7),0)
)
/IF($H$5="10aあたり",$I$3*10,1),"")</f>
        <v>0</v>
      </c>
      <c r="AK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K$7),0)
)
/IF($H$5="10aあたり",$I$3*10,1),"")</f>
        <v>0</v>
      </c>
      <c r="AL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L$7),0)
)
/IF($H$5="10aあたり",$I$3*10,1),"")</f>
        <v>0</v>
      </c>
      <c r="AM29" s="35">
        <f ca="1">IFERROR(
(
SUMIFS(IF($H$4="作業時間（hh:mm）",中間処理!$G:$G,中間処理!$I:$I),中間処理!$E:$E,IF($H$3="すべての作付","&lt;&gt;",$H$3),中間処理!$F:$F,$G29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29,中間処理!$B:$B,"予定",中間処理!$C:$C,"&gt;="&amp;$H$1,中間処理!$C:$C,"&lt;="&amp;$H$2,中間処理!$D:$D,AM$7),0)
)
/IF($H$5="10aあたり",$I$3*10,1),"")</f>
        <v>0</v>
      </c>
    </row>
    <row r="30" spans="8:39">
      <c r="H30" s="13"/>
      <c r="I30" s="22" t="str">
        <f>IF(H30="","",
IF(H$4="作業時間（hh:mm）",SUM(J30:AM30),
IF(
COUNTIFS(単価情報!C:C,G30,単価情報!B:B,"作業者",単価情報!K:K,"&gt;="&amp;H$1,単価情報!J:J,"&lt;="&amp;H$2)
+COUNTIFS(単価情報!C:C,G30,単価情報!B:B,"作業者",単価情報!K:K,"",単価情報!J:J,"&lt;="&amp;H$2)=0,
"単価設定なし",SUM(J30:AM30))))</f>
        <v/>
      </c>
      <c r="J30" s="34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J$7),0)
)
/IF($H$5="10aあたり",$I$3*10,1),"")</f>
        <v>0</v>
      </c>
      <c r="K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K$7),0)
)
/IF($H$5="10aあたり",$I$3*10,1),"")</f>
        <v>0</v>
      </c>
      <c r="L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L$7),0)
)
/IF($H$5="10aあたり",$I$3*10,1),"")</f>
        <v>0</v>
      </c>
      <c r="M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M$7),0)
)
/IF($H$5="10aあたり",$I$3*10,1),"")</f>
        <v>0</v>
      </c>
      <c r="N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N$7),0)
)
/IF($H$5="10aあたり",$I$3*10,1),"")</f>
        <v>0</v>
      </c>
      <c r="O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O$7),0)
)
/IF($H$5="10aあたり",$I$3*10,1),"")</f>
        <v>0</v>
      </c>
      <c r="P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P$7),0)
)
/IF($H$5="10aあたり",$I$3*10,1),"")</f>
        <v>0</v>
      </c>
      <c r="Q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Q$7),0)
)
/IF($H$5="10aあたり",$I$3*10,1),"")</f>
        <v>0</v>
      </c>
      <c r="R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R$7),0)
)
/IF($H$5="10aあたり",$I$3*10,1),"")</f>
        <v>0</v>
      </c>
      <c r="S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S$7),0)
)
/IF($H$5="10aあたり",$I$3*10,1),"")</f>
        <v>0</v>
      </c>
      <c r="T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T$7),0)
)
/IF($H$5="10aあたり",$I$3*10,1),"")</f>
        <v>0</v>
      </c>
      <c r="U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U$7),0)
)
/IF($H$5="10aあたり",$I$3*10,1),"")</f>
        <v>0</v>
      </c>
      <c r="V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V$7),0)
)
/IF($H$5="10aあたり",$I$3*10,1),"")</f>
        <v>0</v>
      </c>
      <c r="W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W$7),0)
)
/IF($H$5="10aあたり",$I$3*10,1),"")</f>
        <v>0</v>
      </c>
      <c r="X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X$7),0)
)
/IF($H$5="10aあたり",$I$3*10,1),"")</f>
        <v>0</v>
      </c>
      <c r="Y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Y$7),0)
)
/IF($H$5="10aあたり",$I$3*10,1),"")</f>
        <v>0</v>
      </c>
      <c r="Z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Z$7),0)
)
/IF($H$5="10aあたり",$I$3*10,1),"")</f>
        <v>0</v>
      </c>
      <c r="AA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A$7),0)
)
/IF($H$5="10aあたり",$I$3*10,1),"")</f>
        <v>0</v>
      </c>
      <c r="AB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B$7),0)
)
/IF($H$5="10aあたり",$I$3*10,1),"")</f>
        <v>0</v>
      </c>
      <c r="AC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C$7),0)
)
/IF($H$5="10aあたり",$I$3*10,1),"")</f>
        <v>0</v>
      </c>
      <c r="AD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D$7),0)
)
/IF($H$5="10aあたり",$I$3*10,1),"")</f>
        <v>0</v>
      </c>
      <c r="AE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E$7),0)
)
/IF($H$5="10aあたり",$I$3*10,1),"")</f>
        <v>0</v>
      </c>
      <c r="AF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F$7),0)
)
/IF($H$5="10aあたり",$I$3*10,1),"")</f>
        <v>0</v>
      </c>
      <c r="AG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G$7),0)
)
/IF($H$5="10aあたり",$I$3*10,1),"")</f>
        <v>0</v>
      </c>
      <c r="AH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H$7),0)
)
/IF($H$5="10aあたり",$I$3*10,1),"")</f>
        <v>0</v>
      </c>
      <c r="AI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I$7),0)
)
/IF($H$5="10aあたり",$I$3*10,1),"")</f>
        <v>0</v>
      </c>
      <c r="AJ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J$7),0)
)
/IF($H$5="10aあたり",$I$3*10,1),"")</f>
        <v>0</v>
      </c>
      <c r="AK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K$7),0)
)
/IF($H$5="10aあたり",$I$3*10,1),"")</f>
        <v>0</v>
      </c>
      <c r="AL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L$7),0)
)
/IF($H$5="10aあたり",$I$3*10,1),"")</f>
        <v>0</v>
      </c>
      <c r="AM30" s="35">
        <f ca="1">IFERROR(
(
SUMIFS(IF($H$4="作業時間（hh:mm）",中間処理!$G:$G,中間処理!$I:$I),中間処理!$E:$E,IF($H$3="すべての作付","&lt;&gt;",$H$3),中間処理!$F:$F,$G30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30,中間処理!$B:$B,"予定",中間処理!$C:$C,"&gt;="&amp;$H$1,中間処理!$C:$C,"&lt;="&amp;$H$2,中間処理!$D:$D,AM$7),0)
)
/IF($H$5="10aあたり",$I$3*10,1),"")</f>
        <v>0</v>
      </c>
    </row>
    <row r="31" spans="8:39">
      <c r="H31" s="13"/>
      <c r="I31" s="22" t="str">
        <f>IF(H31="","",
IF(H$4="作業時間（hh:mm）",SUM(J31:AM31),
IF(
COUNTIFS(単価情報!C:C,G31,単価情報!B:B,"作業者",単価情報!K:K,"&gt;="&amp;H$1,単価情報!J:J,"&lt;="&amp;H$2)
+COUNTIFS(単価情報!C:C,G31,単価情報!B:B,"作業者",単価情報!K:K,"",単価情報!J:J,"&lt;="&amp;H$2)=0,
"単価設定なし",SUM(J31:AM31))))</f>
        <v/>
      </c>
      <c r="J31" s="34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J$7),0)
)
/IF($H$5="10aあたり",$I$3*10,1),"")</f>
        <v>0</v>
      </c>
      <c r="K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K$7),0)
)
/IF($H$5="10aあたり",$I$3*10,1),"")</f>
        <v>0</v>
      </c>
      <c r="L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L$7),0)
)
/IF($H$5="10aあたり",$I$3*10,1),"")</f>
        <v>0</v>
      </c>
      <c r="M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M$7),0)
)
/IF($H$5="10aあたり",$I$3*10,1),"")</f>
        <v>0</v>
      </c>
      <c r="N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N$7),0)
)
/IF($H$5="10aあたり",$I$3*10,1),"")</f>
        <v>0</v>
      </c>
      <c r="O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O$7),0)
)
/IF($H$5="10aあたり",$I$3*10,1),"")</f>
        <v>0</v>
      </c>
      <c r="P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P$7),0)
)
/IF($H$5="10aあたり",$I$3*10,1),"")</f>
        <v>0</v>
      </c>
      <c r="Q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Q$7),0)
)
/IF($H$5="10aあたり",$I$3*10,1),"")</f>
        <v>0</v>
      </c>
      <c r="R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R$7),0)
)
/IF($H$5="10aあたり",$I$3*10,1),"")</f>
        <v>0</v>
      </c>
      <c r="S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S$7),0)
)
/IF($H$5="10aあたり",$I$3*10,1),"")</f>
        <v>0</v>
      </c>
      <c r="T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T$7),0)
)
/IF($H$5="10aあたり",$I$3*10,1),"")</f>
        <v>0</v>
      </c>
      <c r="U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U$7),0)
)
/IF($H$5="10aあたり",$I$3*10,1),"")</f>
        <v>0</v>
      </c>
      <c r="V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V$7),0)
)
/IF($H$5="10aあたり",$I$3*10,1),"")</f>
        <v>0</v>
      </c>
      <c r="W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W$7),0)
)
/IF($H$5="10aあたり",$I$3*10,1),"")</f>
        <v>0</v>
      </c>
      <c r="X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X$7),0)
)
/IF($H$5="10aあたり",$I$3*10,1),"")</f>
        <v>0</v>
      </c>
      <c r="Y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Y$7),0)
)
/IF($H$5="10aあたり",$I$3*10,1),"")</f>
        <v>0</v>
      </c>
      <c r="Z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Z$7),0)
)
/IF($H$5="10aあたり",$I$3*10,1),"")</f>
        <v>0</v>
      </c>
      <c r="AA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A$7),0)
)
/IF($H$5="10aあたり",$I$3*10,1),"")</f>
        <v>0</v>
      </c>
      <c r="AB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B$7),0)
)
/IF($H$5="10aあたり",$I$3*10,1),"")</f>
        <v>0</v>
      </c>
      <c r="AC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C$7),0)
)
/IF($H$5="10aあたり",$I$3*10,1),"")</f>
        <v>0</v>
      </c>
      <c r="AD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D$7),0)
)
/IF($H$5="10aあたり",$I$3*10,1),"")</f>
        <v>0</v>
      </c>
      <c r="AE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E$7),0)
)
/IF($H$5="10aあたり",$I$3*10,1),"")</f>
        <v>0</v>
      </c>
      <c r="AF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F$7),0)
)
/IF($H$5="10aあたり",$I$3*10,1),"")</f>
        <v>0</v>
      </c>
      <c r="AG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G$7),0)
)
/IF($H$5="10aあたり",$I$3*10,1),"")</f>
        <v>0</v>
      </c>
      <c r="AH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H$7),0)
)
/IF($H$5="10aあたり",$I$3*10,1),"")</f>
        <v>0</v>
      </c>
      <c r="AI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I$7),0)
)
/IF($H$5="10aあたり",$I$3*10,1),"")</f>
        <v>0</v>
      </c>
      <c r="AJ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J$7),0)
)
/IF($H$5="10aあたり",$I$3*10,1),"")</f>
        <v>0</v>
      </c>
      <c r="AK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K$7),0)
)
/IF($H$5="10aあたり",$I$3*10,1),"")</f>
        <v>0</v>
      </c>
      <c r="AL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L$7),0)
)
/IF($H$5="10aあたり",$I$3*10,1),"")</f>
        <v>0</v>
      </c>
      <c r="AM31" s="35">
        <f ca="1">IFERROR(
(
SUMIFS(IF($H$4="作業時間（hh:mm）",中間処理!$G:$G,中間処理!$I:$I),中間処理!$E:$E,IF($H$3="すべての作付","&lt;&gt;",$H$3),中間処理!$F:$F,$G31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31,中間処理!$B:$B,"予定",中間処理!$C:$C,"&gt;="&amp;$H$1,中間処理!$C:$C,"&lt;="&amp;$H$2,中間処理!$D:$D,AM$7),0)
)
/IF($H$5="10aあたり",$I$3*10,1),"")</f>
        <v>0</v>
      </c>
    </row>
    <row r="32" spans="8:39">
      <c r="H32" s="13"/>
      <c r="I32" s="22" t="str">
        <f>IF(H32="","",
IF(H$4="作業時間（hh:mm）",SUM(J32:AM32),
IF(
COUNTIFS(単価情報!C:C,G32,単価情報!B:B,"作業者",単価情報!K:K,"&gt;="&amp;H$1,単価情報!J:J,"&lt;="&amp;H$2)
+COUNTIFS(単価情報!C:C,G32,単価情報!B:B,"作業者",単価情報!K:K,"",単価情報!J:J,"&lt;="&amp;H$2)=0,
"単価設定なし",SUM(J32:AM32))))</f>
        <v/>
      </c>
      <c r="J32" s="34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J$7),0)
)
/IF($H$5="10aあたり",$I$3*10,1),"")</f>
        <v>0</v>
      </c>
      <c r="K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K$7),0)
)
/IF($H$5="10aあたり",$I$3*10,1),"")</f>
        <v>0</v>
      </c>
      <c r="L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L$7),0)
)
/IF($H$5="10aあたり",$I$3*10,1),"")</f>
        <v>0</v>
      </c>
      <c r="M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M$7),0)
)
/IF($H$5="10aあたり",$I$3*10,1),"")</f>
        <v>0</v>
      </c>
      <c r="N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N$7),0)
)
/IF($H$5="10aあたり",$I$3*10,1),"")</f>
        <v>0</v>
      </c>
      <c r="O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O$7),0)
)
/IF($H$5="10aあたり",$I$3*10,1),"")</f>
        <v>0</v>
      </c>
      <c r="P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P$7),0)
)
/IF($H$5="10aあたり",$I$3*10,1),"")</f>
        <v>0</v>
      </c>
      <c r="Q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Q$7),0)
)
/IF($H$5="10aあたり",$I$3*10,1),"")</f>
        <v>0</v>
      </c>
      <c r="R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R$7),0)
)
/IF($H$5="10aあたり",$I$3*10,1),"")</f>
        <v>0</v>
      </c>
      <c r="S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S$7),0)
)
/IF($H$5="10aあたり",$I$3*10,1),"")</f>
        <v>0</v>
      </c>
      <c r="T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T$7),0)
)
/IF($H$5="10aあたり",$I$3*10,1),"")</f>
        <v>0</v>
      </c>
      <c r="U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U$7),0)
)
/IF($H$5="10aあたり",$I$3*10,1),"")</f>
        <v>0</v>
      </c>
      <c r="V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V$7),0)
)
/IF($H$5="10aあたり",$I$3*10,1),"")</f>
        <v>0</v>
      </c>
      <c r="W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W$7),0)
)
/IF($H$5="10aあたり",$I$3*10,1),"")</f>
        <v>0</v>
      </c>
      <c r="X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X$7),0)
)
/IF($H$5="10aあたり",$I$3*10,1),"")</f>
        <v>0</v>
      </c>
      <c r="Y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Y$7),0)
)
/IF($H$5="10aあたり",$I$3*10,1),"")</f>
        <v>0</v>
      </c>
      <c r="Z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Z$7),0)
)
/IF($H$5="10aあたり",$I$3*10,1),"")</f>
        <v>0</v>
      </c>
      <c r="AA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A$7),0)
)
/IF($H$5="10aあたり",$I$3*10,1),"")</f>
        <v>0</v>
      </c>
      <c r="AB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B$7),0)
)
/IF($H$5="10aあたり",$I$3*10,1),"")</f>
        <v>0</v>
      </c>
      <c r="AC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C$7),0)
)
/IF($H$5="10aあたり",$I$3*10,1),"")</f>
        <v>0</v>
      </c>
      <c r="AD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D$7),0)
)
/IF($H$5="10aあたり",$I$3*10,1),"")</f>
        <v>0</v>
      </c>
      <c r="AE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E$7),0)
)
/IF($H$5="10aあたり",$I$3*10,1),"")</f>
        <v>0</v>
      </c>
      <c r="AF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F$7),0)
)
/IF($H$5="10aあたり",$I$3*10,1),"")</f>
        <v>0</v>
      </c>
      <c r="AG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G$7),0)
)
/IF($H$5="10aあたり",$I$3*10,1),"")</f>
        <v>0</v>
      </c>
      <c r="AH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H$7),0)
)
/IF($H$5="10aあたり",$I$3*10,1),"")</f>
        <v>0</v>
      </c>
      <c r="AI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I$7),0)
)
/IF($H$5="10aあたり",$I$3*10,1),"")</f>
        <v>0</v>
      </c>
      <c r="AJ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J$7),0)
)
/IF($H$5="10aあたり",$I$3*10,1),"")</f>
        <v>0</v>
      </c>
      <c r="AK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K$7),0)
)
/IF($H$5="10aあたり",$I$3*10,1),"")</f>
        <v>0</v>
      </c>
      <c r="AL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L$7),0)
)
/IF($H$5="10aあたり",$I$3*10,1),"")</f>
        <v>0</v>
      </c>
      <c r="AM32" s="35">
        <f ca="1">IFERROR(
(
SUMIFS(IF($H$4="作業時間（hh:mm）",中間処理!$G:$G,中間処理!$I:$I),中間処理!$E:$E,IF($H$3="すべての作付","&lt;&gt;",$H$3),中間処理!$F:$F,$G32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32,中間処理!$B:$B,"予定",中間処理!$C:$C,"&gt;="&amp;$H$1,中間処理!$C:$C,"&lt;="&amp;$H$2,中間処理!$D:$D,AM$7),0)
)
/IF($H$5="10aあたり",$I$3*10,1),"")</f>
        <v>0</v>
      </c>
    </row>
    <row r="33" spans="1:40">
      <c r="H33" s="13"/>
      <c r="I33" s="22" t="str">
        <f>IF(H33="","",
IF(H$4="作業時間（hh:mm）",SUM(J33:AM33),
IF(
COUNTIFS(単価情報!C:C,G33,単価情報!B:B,"作業者",単価情報!K:K,"&gt;="&amp;H$1,単価情報!J:J,"&lt;="&amp;H$2)
+COUNTIFS(単価情報!C:C,G33,単価情報!B:B,"作業者",単価情報!K:K,"",単価情報!J:J,"&lt;="&amp;H$2)=0,
"単価設定なし",SUM(J33:AM33))))</f>
        <v/>
      </c>
      <c r="J33" s="34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J$7),0)
)
/IF($H$5="10aあたり",$I$3*10,1),"")</f>
        <v>0</v>
      </c>
      <c r="K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K$7),0)
)
/IF($H$5="10aあたり",$I$3*10,1),"")</f>
        <v>0</v>
      </c>
      <c r="L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L$7),0)
)
/IF($H$5="10aあたり",$I$3*10,1),"")</f>
        <v>0</v>
      </c>
      <c r="M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M$7),0)
)
/IF($H$5="10aあたり",$I$3*10,1),"")</f>
        <v>0</v>
      </c>
      <c r="N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N$7),0)
)
/IF($H$5="10aあたり",$I$3*10,1),"")</f>
        <v>0</v>
      </c>
      <c r="O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O$7),0)
)
/IF($H$5="10aあたり",$I$3*10,1),"")</f>
        <v>0</v>
      </c>
      <c r="P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P$7),0)
)
/IF($H$5="10aあたり",$I$3*10,1),"")</f>
        <v>0</v>
      </c>
      <c r="Q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Q$7),0)
)
/IF($H$5="10aあたり",$I$3*10,1),"")</f>
        <v>0</v>
      </c>
      <c r="R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R$7),0)
)
/IF($H$5="10aあたり",$I$3*10,1),"")</f>
        <v>0</v>
      </c>
      <c r="S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S$7),0)
)
/IF($H$5="10aあたり",$I$3*10,1),"")</f>
        <v>0</v>
      </c>
      <c r="T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T$7),0)
)
/IF($H$5="10aあたり",$I$3*10,1),"")</f>
        <v>0</v>
      </c>
      <c r="U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U$7),0)
)
/IF($H$5="10aあたり",$I$3*10,1),"")</f>
        <v>0</v>
      </c>
      <c r="V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V$7),0)
)
/IF($H$5="10aあたり",$I$3*10,1),"")</f>
        <v>0</v>
      </c>
      <c r="W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W$7),0)
)
/IF($H$5="10aあたり",$I$3*10,1),"")</f>
        <v>0</v>
      </c>
      <c r="X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X$7),0)
)
/IF($H$5="10aあたり",$I$3*10,1),"")</f>
        <v>0</v>
      </c>
      <c r="Y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Y$7),0)
)
/IF($H$5="10aあたり",$I$3*10,1),"")</f>
        <v>0</v>
      </c>
      <c r="Z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Z$7),0)
)
/IF($H$5="10aあたり",$I$3*10,1),"")</f>
        <v>0</v>
      </c>
      <c r="AA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A$7),0)
)
/IF($H$5="10aあたり",$I$3*10,1),"")</f>
        <v>0</v>
      </c>
      <c r="AB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B$7),0)
)
/IF($H$5="10aあたり",$I$3*10,1),"")</f>
        <v>0</v>
      </c>
      <c r="AC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C$7),0)
)
/IF($H$5="10aあたり",$I$3*10,1),"")</f>
        <v>0</v>
      </c>
      <c r="AD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D$7),0)
)
/IF($H$5="10aあたり",$I$3*10,1),"")</f>
        <v>0</v>
      </c>
      <c r="AE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E$7),0)
)
/IF($H$5="10aあたり",$I$3*10,1),"")</f>
        <v>0</v>
      </c>
      <c r="AF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F$7),0)
)
/IF($H$5="10aあたり",$I$3*10,1),"")</f>
        <v>0</v>
      </c>
      <c r="AG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G$7),0)
)
/IF($H$5="10aあたり",$I$3*10,1),"")</f>
        <v>0</v>
      </c>
      <c r="AH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H$7),0)
)
/IF($H$5="10aあたり",$I$3*10,1),"")</f>
        <v>0</v>
      </c>
      <c r="AI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I$7),0)
)
/IF($H$5="10aあたり",$I$3*10,1),"")</f>
        <v>0</v>
      </c>
      <c r="AJ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J$7),0)
)
/IF($H$5="10aあたり",$I$3*10,1),"")</f>
        <v>0</v>
      </c>
      <c r="AK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K$7),0)
)
/IF($H$5="10aあたり",$I$3*10,1),"")</f>
        <v>0</v>
      </c>
      <c r="AL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L$7),0)
)
/IF($H$5="10aあたり",$I$3*10,1),"")</f>
        <v>0</v>
      </c>
      <c r="AM33" s="35">
        <f ca="1">IFERROR(
(
SUMIFS(IF($H$4="作業時間（hh:mm）",中間処理!$G:$G,中間処理!$I:$I),中間処理!$E:$E,IF($H$3="すべての作付","&lt;&gt;",$H$3),中間処理!$F:$F,$G33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33,中間処理!$B:$B,"予定",中間処理!$C:$C,"&gt;="&amp;$H$1,中間処理!$C:$C,"&lt;="&amp;$H$2,中間処理!$D:$D,AM$7),0)
)
/IF($H$5="10aあたり",$I$3*10,1),"")</f>
        <v>0</v>
      </c>
    </row>
    <row r="34" spans="1:40">
      <c r="H34" s="13"/>
      <c r="I34" s="22" t="str">
        <f>IF(H34="","",
IF(H$4="作業時間（hh:mm）",SUM(J34:AM34),
IF(
COUNTIFS(単価情報!C:C,G34,単価情報!B:B,"作業者",単価情報!K:K,"&gt;="&amp;H$1,単価情報!J:J,"&lt;="&amp;H$2)
+COUNTIFS(単価情報!C:C,G34,単価情報!B:B,"作業者",単価情報!K:K,"",単価情報!J:J,"&lt;="&amp;H$2)=0,
"単価設定なし",SUM(J34:AM34))))</f>
        <v/>
      </c>
      <c r="J34" s="34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J$7),0)
)
/IF($H$5="10aあたり",$I$3*10,1),"")</f>
        <v>0</v>
      </c>
      <c r="K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K$7),0)
)
/IF($H$5="10aあたり",$I$3*10,1),"")</f>
        <v>0</v>
      </c>
      <c r="L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L$7),0)
)
/IF($H$5="10aあたり",$I$3*10,1),"")</f>
        <v>0</v>
      </c>
      <c r="M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M$7),0)
)
/IF($H$5="10aあたり",$I$3*10,1),"")</f>
        <v>0</v>
      </c>
      <c r="N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N$7),0)
)
/IF($H$5="10aあたり",$I$3*10,1),"")</f>
        <v>0</v>
      </c>
      <c r="O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O$7),0)
)
/IF($H$5="10aあたり",$I$3*10,1),"")</f>
        <v>0</v>
      </c>
      <c r="P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P$7),0)
)
/IF($H$5="10aあたり",$I$3*10,1),"")</f>
        <v>0</v>
      </c>
      <c r="Q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Q$7),0)
)
/IF($H$5="10aあたり",$I$3*10,1),"")</f>
        <v>0</v>
      </c>
      <c r="R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R$7),0)
)
/IF($H$5="10aあたり",$I$3*10,1),"")</f>
        <v>0</v>
      </c>
      <c r="S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S$7),0)
)
/IF($H$5="10aあたり",$I$3*10,1),"")</f>
        <v>0</v>
      </c>
      <c r="T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T$7),0)
)
/IF($H$5="10aあたり",$I$3*10,1),"")</f>
        <v>0</v>
      </c>
      <c r="U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U$7),0)
)
/IF($H$5="10aあたり",$I$3*10,1),"")</f>
        <v>0</v>
      </c>
      <c r="V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V$7),0)
)
/IF($H$5="10aあたり",$I$3*10,1),"")</f>
        <v>0</v>
      </c>
      <c r="W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W$7),0)
)
/IF($H$5="10aあたり",$I$3*10,1),"")</f>
        <v>0</v>
      </c>
      <c r="X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X$7),0)
)
/IF($H$5="10aあたり",$I$3*10,1),"")</f>
        <v>0</v>
      </c>
      <c r="Y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Y$7),0)
)
/IF($H$5="10aあたり",$I$3*10,1),"")</f>
        <v>0</v>
      </c>
      <c r="Z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Z$7),0)
)
/IF($H$5="10aあたり",$I$3*10,1),"")</f>
        <v>0</v>
      </c>
      <c r="AA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A$7),0)
)
/IF($H$5="10aあたり",$I$3*10,1),"")</f>
        <v>0</v>
      </c>
      <c r="AB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B$7),0)
)
/IF($H$5="10aあたり",$I$3*10,1),"")</f>
        <v>0</v>
      </c>
      <c r="AC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C$7),0)
)
/IF($H$5="10aあたり",$I$3*10,1),"")</f>
        <v>0</v>
      </c>
      <c r="AD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D$7),0)
)
/IF($H$5="10aあたり",$I$3*10,1),"")</f>
        <v>0</v>
      </c>
      <c r="AE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E$7),0)
)
/IF($H$5="10aあたり",$I$3*10,1),"")</f>
        <v>0</v>
      </c>
      <c r="AF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F$7),0)
)
/IF($H$5="10aあたり",$I$3*10,1),"")</f>
        <v>0</v>
      </c>
      <c r="AG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G$7),0)
)
/IF($H$5="10aあたり",$I$3*10,1),"")</f>
        <v>0</v>
      </c>
      <c r="AH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H$7),0)
)
/IF($H$5="10aあたり",$I$3*10,1),"")</f>
        <v>0</v>
      </c>
      <c r="AI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I$7),0)
)
/IF($H$5="10aあたり",$I$3*10,1),"")</f>
        <v>0</v>
      </c>
      <c r="AJ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J$7),0)
)
/IF($H$5="10aあたり",$I$3*10,1),"")</f>
        <v>0</v>
      </c>
      <c r="AK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K$7),0)
)
/IF($H$5="10aあたり",$I$3*10,1),"")</f>
        <v>0</v>
      </c>
      <c r="AL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L$7),0)
)
/IF($H$5="10aあたり",$I$3*10,1),"")</f>
        <v>0</v>
      </c>
      <c r="AM34" s="35">
        <f ca="1">IFERROR(
(
SUMIFS(IF($H$4="作業時間（hh:mm）",中間処理!$G:$G,中間処理!$I:$I),中間処理!$E:$E,IF($H$3="すべての作付","&lt;&gt;",$H$3),中間処理!$F:$F,$G34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34,中間処理!$B:$B,"予定",中間処理!$C:$C,"&gt;="&amp;$H$1,中間処理!$C:$C,"&lt;="&amp;$H$2,中間処理!$D:$D,AM$7),0)
)
/IF($H$5="10aあたり",$I$3*10,1),"")</f>
        <v>0</v>
      </c>
    </row>
    <row r="35" spans="1:40">
      <c r="H35" s="13"/>
      <c r="I35" s="22" t="str">
        <f>IF(H35="","",
IF(H$4="作業時間（hh:mm）",SUM(J35:AM35),
IF(
COUNTIFS(単価情報!C:C,G35,単価情報!B:B,"作業者",単価情報!K:K,"&gt;="&amp;H$1,単価情報!J:J,"&lt;="&amp;H$2)
+COUNTIFS(単価情報!C:C,G35,単価情報!B:B,"作業者",単価情報!K:K,"",単価情報!J:J,"&lt;="&amp;H$2)=0,
"単価設定なし",SUM(J35:AM35))))</f>
        <v/>
      </c>
      <c r="J35" s="34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J$7),0)
)
/IF($H$5="10aあたり",$I$3*10,1),"")</f>
        <v>0</v>
      </c>
      <c r="K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K$7),0)
)
/IF($H$5="10aあたり",$I$3*10,1),"")</f>
        <v>0</v>
      </c>
      <c r="L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L$7),0)
)
/IF($H$5="10aあたり",$I$3*10,1),"")</f>
        <v>0</v>
      </c>
      <c r="M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M$7),0)
)
/IF($H$5="10aあたり",$I$3*10,1),"")</f>
        <v>0</v>
      </c>
      <c r="N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N$7),0)
)
/IF($H$5="10aあたり",$I$3*10,1),"")</f>
        <v>0</v>
      </c>
      <c r="O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O$7),0)
)
/IF($H$5="10aあたり",$I$3*10,1),"")</f>
        <v>0</v>
      </c>
      <c r="P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P$7),0)
)
/IF($H$5="10aあたり",$I$3*10,1),"")</f>
        <v>0</v>
      </c>
      <c r="Q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Q$7),0)
)
/IF($H$5="10aあたり",$I$3*10,1),"")</f>
        <v>0</v>
      </c>
      <c r="R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R$7),0)
)
/IF($H$5="10aあたり",$I$3*10,1),"")</f>
        <v>0</v>
      </c>
      <c r="S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S$7),0)
)
/IF($H$5="10aあたり",$I$3*10,1),"")</f>
        <v>0</v>
      </c>
      <c r="T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T$7),0)
)
/IF($H$5="10aあたり",$I$3*10,1),"")</f>
        <v>0</v>
      </c>
      <c r="U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U$7),0)
)
/IF($H$5="10aあたり",$I$3*10,1),"")</f>
        <v>0</v>
      </c>
      <c r="V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V$7),0)
)
/IF($H$5="10aあたり",$I$3*10,1),"")</f>
        <v>0</v>
      </c>
      <c r="W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W$7),0)
)
/IF($H$5="10aあたり",$I$3*10,1),"")</f>
        <v>0</v>
      </c>
      <c r="X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X$7),0)
)
/IF($H$5="10aあたり",$I$3*10,1),"")</f>
        <v>0</v>
      </c>
      <c r="Y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Y$7),0)
)
/IF($H$5="10aあたり",$I$3*10,1),"")</f>
        <v>0</v>
      </c>
      <c r="Z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Z$7),0)
)
/IF($H$5="10aあたり",$I$3*10,1),"")</f>
        <v>0</v>
      </c>
      <c r="AA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A$7),0)
)
/IF($H$5="10aあたり",$I$3*10,1),"")</f>
        <v>0</v>
      </c>
      <c r="AB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B$7),0)
)
/IF($H$5="10aあたり",$I$3*10,1),"")</f>
        <v>0</v>
      </c>
      <c r="AC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C$7),0)
)
/IF($H$5="10aあたり",$I$3*10,1),"")</f>
        <v>0</v>
      </c>
      <c r="AD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D$7),0)
)
/IF($H$5="10aあたり",$I$3*10,1),"")</f>
        <v>0</v>
      </c>
      <c r="AE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E$7),0)
)
/IF($H$5="10aあたり",$I$3*10,1),"")</f>
        <v>0</v>
      </c>
      <c r="AF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F$7),0)
)
/IF($H$5="10aあたり",$I$3*10,1),"")</f>
        <v>0</v>
      </c>
      <c r="AG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G$7),0)
)
/IF($H$5="10aあたり",$I$3*10,1),"")</f>
        <v>0</v>
      </c>
      <c r="AH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H$7),0)
)
/IF($H$5="10aあたり",$I$3*10,1),"")</f>
        <v>0</v>
      </c>
      <c r="AI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I$7),0)
)
/IF($H$5="10aあたり",$I$3*10,1),"")</f>
        <v>0</v>
      </c>
      <c r="AJ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J$7),0)
)
/IF($H$5="10aあたり",$I$3*10,1),"")</f>
        <v>0</v>
      </c>
      <c r="AK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K$7),0)
)
/IF($H$5="10aあたり",$I$3*10,1),"")</f>
        <v>0</v>
      </c>
      <c r="AL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L$7),0)
)
/IF($H$5="10aあたり",$I$3*10,1),"")</f>
        <v>0</v>
      </c>
      <c r="AM35" s="35">
        <f ca="1">IFERROR(
(
SUMIFS(IF($H$4="作業時間（hh:mm）",中間処理!$G:$G,中間処理!$I:$I),中間処理!$E:$E,IF($H$3="すべての作付","&lt;&gt;",$H$3),中間処理!$F:$F,$G35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35,中間処理!$B:$B,"予定",中間処理!$C:$C,"&gt;="&amp;$H$1,中間処理!$C:$C,"&lt;="&amp;$H$2,中間処理!$D:$D,AM$7),0)
)
/IF($H$5="10aあたり",$I$3*10,1),"")</f>
        <v>0</v>
      </c>
    </row>
    <row r="36" spans="1:40">
      <c r="H36" s="13"/>
      <c r="I36" s="22" t="str">
        <f>IF(H36="","",
IF(H$4="作業時間（hh:mm）",SUM(J36:AM36),
IF(
COUNTIFS(単価情報!C:C,G36,単価情報!B:B,"作業者",単価情報!K:K,"&gt;="&amp;H$1,単価情報!J:J,"&lt;="&amp;H$2)
+COUNTIFS(単価情報!C:C,G36,単価情報!B:B,"作業者",単価情報!K:K,"",単価情報!J:J,"&lt;="&amp;H$2)=0,
"単価設定なし",SUM(J36:AM36))))</f>
        <v/>
      </c>
      <c r="J36" s="34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J$7),0)
)
/IF($H$5="10aあたり",$I$3*10,1),"")</f>
        <v>0</v>
      </c>
      <c r="K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K$7),0)
)
/IF($H$5="10aあたり",$I$3*10,1),"")</f>
        <v>0</v>
      </c>
      <c r="L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L$7),0)
)
/IF($H$5="10aあたり",$I$3*10,1),"")</f>
        <v>0</v>
      </c>
      <c r="M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M$7),0)
)
/IF($H$5="10aあたり",$I$3*10,1),"")</f>
        <v>0</v>
      </c>
      <c r="N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N$7),0)
)
/IF($H$5="10aあたり",$I$3*10,1),"")</f>
        <v>0</v>
      </c>
      <c r="O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O$7),0)
)
/IF($H$5="10aあたり",$I$3*10,1),"")</f>
        <v>0</v>
      </c>
      <c r="P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P$7),0)
)
/IF($H$5="10aあたり",$I$3*10,1),"")</f>
        <v>0</v>
      </c>
      <c r="Q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Q$7),0)
)
/IF($H$5="10aあたり",$I$3*10,1),"")</f>
        <v>0</v>
      </c>
      <c r="R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R$7),0)
)
/IF($H$5="10aあたり",$I$3*10,1),"")</f>
        <v>0</v>
      </c>
      <c r="S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S$7),0)
)
/IF($H$5="10aあたり",$I$3*10,1),"")</f>
        <v>0</v>
      </c>
      <c r="T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T$7),0)
)
/IF($H$5="10aあたり",$I$3*10,1),"")</f>
        <v>0</v>
      </c>
      <c r="U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U$7),0)
)
/IF($H$5="10aあたり",$I$3*10,1),"")</f>
        <v>0</v>
      </c>
      <c r="V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V$7),0)
)
/IF($H$5="10aあたり",$I$3*10,1),"")</f>
        <v>0</v>
      </c>
      <c r="W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W$7),0)
)
/IF($H$5="10aあたり",$I$3*10,1),"")</f>
        <v>0</v>
      </c>
      <c r="X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X$7),0)
)
/IF($H$5="10aあたり",$I$3*10,1),"")</f>
        <v>0</v>
      </c>
      <c r="Y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Y$7),0)
)
/IF($H$5="10aあたり",$I$3*10,1),"")</f>
        <v>0</v>
      </c>
      <c r="Z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Z$7),0)
)
/IF($H$5="10aあたり",$I$3*10,1),"")</f>
        <v>0</v>
      </c>
      <c r="AA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A$7),0)
)
/IF($H$5="10aあたり",$I$3*10,1),"")</f>
        <v>0</v>
      </c>
      <c r="AB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B$7),0)
)
/IF($H$5="10aあたり",$I$3*10,1),"")</f>
        <v>0</v>
      </c>
      <c r="AC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C$7),0)
)
/IF($H$5="10aあたり",$I$3*10,1),"")</f>
        <v>0</v>
      </c>
      <c r="AD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D$7),0)
)
/IF($H$5="10aあたり",$I$3*10,1),"")</f>
        <v>0</v>
      </c>
      <c r="AE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E$7),0)
)
/IF($H$5="10aあたり",$I$3*10,1),"")</f>
        <v>0</v>
      </c>
      <c r="AF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F$7),0)
)
/IF($H$5="10aあたり",$I$3*10,1),"")</f>
        <v>0</v>
      </c>
      <c r="AG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G$7),0)
)
/IF($H$5="10aあたり",$I$3*10,1),"")</f>
        <v>0</v>
      </c>
      <c r="AH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H$7),0)
)
/IF($H$5="10aあたり",$I$3*10,1),"")</f>
        <v>0</v>
      </c>
      <c r="AI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I$7),0)
)
/IF($H$5="10aあたり",$I$3*10,1),"")</f>
        <v>0</v>
      </c>
      <c r="AJ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J$7),0)
)
/IF($H$5="10aあたり",$I$3*10,1),"")</f>
        <v>0</v>
      </c>
      <c r="AK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K$7),0)
)
/IF($H$5="10aあたり",$I$3*10,1),"")</f>
        <v>0</v>
      </c>
      <c r="AL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L$7),0)
)
/IF($H$5="10aあたり",$I$3*10,1),"")</f>
        <v>0</v>
      </c>
      <c r="AM36" s="35">
        <f ca="1">IFERROR(
(
SUMIFS(IF($H$4="作業時間（hh:mm）",中間処理!$G:$G,中間処理!$I:$I),中間処理!$E:$E,IF($H$3="すべての作付","&lt;&gt;",$H$3),中間処理!$F:$F,$G36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36,中間処理!$B:$B,"予定",中間処理!$C:$C,"&gt;="&amp;$H$1,中間処理!$C:$C,"&lt;="&amp;$H$2,中間処理!$D:$D,AM$7),0)
)
/IF($H$5="10aあたり",$I$3*10,1),"")</f>
        <v>0</v>
      </c>
    </row>
    <row r="37" spans="1:40">
      <c r="H37" s="13"/>
      <c r="I37" s="22" t="str">
        <f>IF(H37="","",
IF(H$4="作業時間（hh:mm）",SUM(J37:AM37),
IF(
COUNTIFS(単価情報!C:C,G37,単価情報!B:B,"作業者",単価情報!K:K,"&gt;="&amp;H$1,単価情報!J:J,"&lt;="&amp;H$2)
+COUNTIFS(単価情報!C:C,G37,単価情報!B:B,"作業者",単価情報!K:K,"",単価情報!J:J,"&lt;="&amp;H$2)=0,
"単価設定なし",SUM(J37:AM37))))</f>
        <v/>
      </c>
      <c r="J37" s="34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J$7),0)
)
/IF($H$5="10aあたり",$I$3*10,1),"")</f>
        <v>0</v>
      </c>
      <c r="K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K$7),0)
)
/IF($H$5="10aあたり",$I$3*10,1),"")</f>
        <v>0</v>
      </c>
      <c r="L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L$7),0)
)
/IF($H$5="10aあたり",$I$3*10,1),"")</f>
        <v>0</v>
      </c>
      <c r="M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M$7),0)
)
/IF($H$5="10aあたり",$I$3*10,1),"")</f>
        <v>0</v>
      </c>
      <c r="N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N$7),0)
)
/IF($H$5="10aあたり",$I$3*10,1),"")</f>
        <v>0</v>
      </c>
      <c r="O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O$7),0)
)
/IF($H$5="10aあたり",$I$3*10,1),"")</f>
        <v>0</v>
      </c>
      <c r="P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P$7),0)
)
/IF($H$5="10aあたり",$I$3*10,1),"")</f>
        <v>0</v>
      </c>
      <c r="Q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Q$7),0)
)
/IF($H$5="10aあたり",$I$3*10,1),"")</f>
        <v>0</v>
      </c>
      <c r="R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R$7),0)
)
/IF($H$5="10aあたり",$I$3*10,1),"")</f>
        <v>0</v>
      </c>
      <c r="S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S$7),0)
)
/IF($H$5="10aあたり",$I$3*10,1),"")</f>
        <v>0</v>
      </c>
      <c r="T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T$7),0)
)
/IF($H$5="10aあたり",$I$3*10,1),"")</f>
        <v>0</v>
      </c>
      <c r="U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U$7),0)
)
/IF($H$5="10aあたり",$I$3*10,1),"")</f>
        <v>0</v>
      </c>
      <c r="V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V$7),0)
)
/IF($H$5="10aあたり",$I$3*10,1),"")</f>
        <v>0</v>
      </c>
      <c r="W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W$7),0)
)
/IF($H$5="10aあたり",$I$3*10,1),"")</f>
        <v>0</v>
      </c>
      <c r="X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X$7),0)
)
/IF($H$5="10aあたり",$I$3*10,1),"")</f>
        <v>0</v>
      </c>
      <c r="Y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Y$7),0)
)
/IF($H$5="10aあたり",$I$3*10,1),"")</f>
        <v>0</v>
      </c>
      <c r="Z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Z$7),0)
)
/IF($H$5="10aあたり",$I$3*10,1),"")</f>
        <v>0</v>
      </c>
      <c r="AA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A$7),0)
)
/IF($H$5="10aあたり",$I$3*10,1),"")</f>
        <v>0</v>
      </c>
      <c r="AB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B$7),0)
)
/IF($H$5="10aあたり",$I$3*10,1),"")</f>
        <v>0</v>
      </c>
      <c r="AC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C$7),0)
)
/IF($H$5="10aあたり",$I$3*10,1),"")</f>
        <v>0</v>
      </c>
      <c r="AD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D$7),0)
)
/IF($H$5="10aあたり",$I$3*10,1),"")</f>
        <v>0</v>
      </c>
      <c r="AE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E$7),0)
)
/IF($H$5="10aあたり",$I$3*10,1),"")</f>
        <v>0</v>
      </c>
      <c r="AF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F$7),0)
)
/IF($H$5="10aあたり",$I$3*10,1),"")</f>
        <v>0</v>
      </c>
      <c r="AG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G$7),0)
)
/IF($H$5="10aあたり",$I$3*10,1),"")</f>
        <v>0</v>
      </c>
      <c r="AH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H$7),0)
)
/IF($H$5="10aあたり",$I$3*10,1),"")</f>
        <v>0</v>
      </c>
      <c r="AI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I$7),0)
)
/IF($H$5="10aあたり",$I$3*10,1),"")</f>
        <v>0</v>
      </c>
      <c r="AJ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J$7),0)
)
/IF($H$5="10aあたり",$I$3*10,1),"")</f>
        <v>0</v>
      </c>
      <c r="AK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K$7),0)
)
/IF($H$5="10aあたり",$I$3*10,1),"")</f>
        <v>0</v>
      </c>
      <c r="AL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L$7),0)
)
/IF($H$5="10aあたり",$I$3*10,1),"")</f>
        <v>0</v>
      </c>
      <c r="AM37" s="35">
        <f ca="1">IFERROR(
(
SUMIFS(IF($H$4="作業時間（hh:mm）",中間処理!$G:$G,中間処理!$I:$I),中間処理!$E:$E,IF($H$3="すべての作付","&lt;&gt;",$H$3),中間処理!$F:$F,$G37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37,中間処理!$B:$B,"予定",中間処理!$C:$C,"&gt;="&amp;$H$1,中間処理!$C:$C,"&lt;="&amp;$H$2,中間処理!$D:$D,AM$7),0)
)
/IF($H$5="10aあたり",$I$3*10,1),"")</f>
        <v>0</v>
      </c>
    </row>
    <row r="38" spans="1:40">
      <c r="H38" s="13"/>
      <c r="I38" s="22" t="str">
        <f>IF(H38="","",
IF(H$4="作業時間（hh:mm）",SUM(J38:AM38),
IF(
COUNTIFS(単価情報!C:C,G38,単価情報!B:B,"作業者",単価情報!K:K,"&gt;="&amp;H$1,単価情報!J:J,"&lt;="&amp;H$2)
+COUNTIFS(単価情報!C:C,G38,単価情報!B:B,"作業者",単価情報!K:K,"",単価情報!J:J,"&lt;="&amp;H$2)=0,
"単価設定なし",SUM(J38:AM38))))</f>
        <v/>
      </c>
      <c r="J38" s="34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J$7),0)
)
/IF($H$5="10aあたり",$I$3*10,1),"")</f>
        <v>0</v>
      </c>
      <c r="K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K$7),0)
)
/IF($H$5="10aあたり",$I$3*10,1),"")</f>
        <v>0</v>
      </c>
      <c r="L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L$7),0)
)
/IF($H$5="10aあたり",$I$3*10,1),"")</f>
        <v>0</v>
      </c>
      <c r="M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M$7),0)
)
/IF($H$5="10aあたり",$I$3*10,1),"")</f>
        <v>0</v>
      </c>
      <c r="N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N$7),0)
)
/IF($H$5="10aあたり",$I$3*10,1),"")</f>
        <v>0</v>
      </c>
      <c r="O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O$7),0)
)
/IF($H$5="10aあたり",$I$3*10,1),"")</f>
        <v>0</v>
      </c>
      <c r="P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P$7),0)
)
/IF($H$5="10aあたり",$I$3*10,1),"")</f>
        <v>0</v>
      </c>
      <c r="Q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Q$7),0)
)
/IF($H$5="10aあたり",$I$3*10,1),"")</f>
        <v>0</v>
      </c>
      <c r="R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R$7),0)
)
/IF($H$5="10aあたり",$I$3*10,1),"")</f>
        <v>0</v>
      </c>
      <c r="S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S$7),0)
)
/IF($H$5="10aあたり",$I$3*10,1),"")</f>
        <v>0</v>
      </c>
      <c r="T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T$7),0)
)
/IF($H$5="10aあたり",$I$3*10,1),"")</f>
        <v>0</v>
      </c>
      <c r="U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U$7),0)
)
/IF($H$5="10aあたり",$I$3*10,1),"")</f>
        <v>0</v>
      </c>
      <c r="V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V$7),0)
)
/IF($H$5="10aあたり",$I$3*10,1),"")</f>
        <v>0</v>
      </c>
      <c r="W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W$7),0)
)
/IF($H$5="10aあたり",$I$3*10,1),"")</f>
        <v>0</v>
      </c>
      <c r="X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X$7),0)
)
/IF($H$5="10aあたり",$I$3*10,1),"")</f>
        <v>0</v>
      </c>
      <c r="Y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Y$7),0)
)
/IF($H$5="10aあたり",$I$3*10,1),"")</f>
        <v>0</v>
      </c>
      <c r="Z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Z$7),0)
)
/IF($H$5="10aあたり",$I$3*10,1),"")</f>
        <v>0</v>
      </c>
      <c r="AA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A$7),0)
)
/IF($H$5="10aあたり",$I$3*10,1),"")</f>
        <v>0</v>
      </c>
      <c r="AB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B$7),0)
)
/IF($H$5="10aあたり",$I$3*10,1),"")</f>
        <v>0</v>
      </c>
      <c r="AC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C$7),0)
)
/IF($H$5="10aあたり",$I$3*10,1),"")</f>
        <v>0</v>
      </c>
      <c r="AD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D$7),0)
)
/IF($H$5="10aあたり",$I$3*10,1),"")</f>
        <v>0</v>
      </c>
      <c r="AE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E$7),0)
)
/IF($H$5="10aあたり",$I$3*10,1),"")</f>
        <v>0</v>
      </c>
      <c r="AF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F$7),0)
)
/IF($H$5="10aあたり",$I$3*10,1),"")</f>
        <v>0</v>
      </c>
      <c r="AG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G$7),0)
)
/IF($H$5="10aあたり",$I$3*10,1),"")</f>
        <v>0</v>
      </c>
      <c r="AH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H$7),0)
)
/IF($H$5="10aあたり",$I$3*10,1),"")</f>
        <v>0</v>
      </c>
      <c r="AI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I$7),0)
)
/IF($H$5="10aあたり",$I$3*10,1),"")</f>
        <v>0</v>
      </c>
      <c r="AJ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J$7),0)
)
/IF($H$5="10aあたり",$I$3*10,1),"")</f>
        <v>0</v>
      </c>
      <c r="AK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K$7),0)
)
/IF($H$5="10aあたり",$I$3*10,1),"")</f>
        <v>0</v>
      </c>
      <c r="AL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L$7),0)
)
/IF($H$5="10aあたり",$I$3*10,1),"")</f>
        <v>0</v>
      </c>
      <c r="AM38" s="35">
        <f ca="1">IFERROR(
(
SUMIFS(IF($H$4="作業時間（hh:mm）",中間処理!$G:$G,中間処理!$I:$I),中間処理!$E:$E,IF($H$3="すべての作付","&lt;&gt;",$H$3),中間処理!$F:$F,$G38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38,中間処理!$B:$B,"予定",中間処理!$C:$C,"&gt;="&amp;$H$1,中間処理!$C:$C,"&lt;="&amp;$H$2,中間処理!$D:$D,AM$7),0)
)
/IF($H$5="10aあたり",$I$3*10,1),"")</f>
        <v>0</v>
      </c>
    </row>
    <row r="39" spans="1:40">
      <c r="H39" s="13"/>
      <c r="I39" s="22" t="str">
        <f>IF(H39="","",
IF(H$4="作業時間（hh:mm）",SUM(J39:AM39),
IF(
COUNTIFS(単価情報!C:C,G39,単価情報!B:B,"作業者",単価情報!K:K,"&gt;="&amp;H$1,単価情報!J:J,"&lt;="&amp;H$2)
+COUNTIFS(単価情報!C:C,G39,単価情報!B:B,"作業者",単価情報!K:K,"",単価情報!J:J,"&lt;="&amp;H$2)=0,
"単価設定なし",SUM(J39:AM39))))</f>
        <v/>
      </c>
      <c r="J39" s="34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J$7),0)
)
/IF($H$5="10aあたり",$I$3*10,1),"")</f>
        <v>0</v>
      </c>
      <c r="K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K$7),0)
)
/IF($H$5="10aあたり",$I$3*10,1),"")</f>
        <v>0</v>
      </c>
      <c r="L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L$7),0)
)
/IF($H$5="10aあたり",$I$3*10,1),"")</f>
        <v>0</v>
      </c>
      <c r="M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M$7),0)
)
/IF($H$5="10aあたり",$I$3*10,1),"")</f>
        <v>0</v>
      </c>
      <c r="N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N$7),0)
)
/IF($H$5="10aあたり",$I$3*10,1),"")</f>
        <v>0</v>
      </c>
      <c r="O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O$7),0)
)
/IF($H$5="10aあたり",$I$3*10,1),"")</f>
        <v>0</v>
      </c>
      <c r="P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P$7),0)
)
/IF($H$5="10aあたり",$I$3*10,1),"")</f>
        <v>0</v>
      </c>
      <c r="Q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Q$7),0)
)
/IF($H$5="10aあたり",$I$3*10,1),"")</f>
        <v>0</v>
      </c>
      <c r="R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R$7),0)
)
/IF($H$5="10aあたり",$I$3*10,1),"")</f>
        <v>0</v>
      </c>
      <c r="S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S$7),0)
)
/IF($H$5="10aあたり",$I$3*10,1),"")</f>
        <v>0</v>
      </c>
      <c r="T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T$7),0)
)
/IF($H$5="10aあたり",$I$3*10,1),"")</f>
        <v>0</v>
      </c>
      <c r="U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U$7),0)
)
/IF($H$5="10aあたり",$I$3*10,1),"")</f>
        <v>0</v>
      </c>
      <c r="V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V$7),0)
)
/IF($H$5="10aあたり",$I$3*10,1),"")</f>
        <v>0</v>
      </c>
      <c r="W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W$7),0)
)
/IF($H$5="10aあたり",$I$3*10,1),"")</f>
        <v>0</v>
      </c>
      <c r="X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X$7),0)
)
/IF($H$5="10aあたり",$I$3*10,1),"")</f>
        <v>0</v>
      </c>
      <c r="Y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Y$7),0)
)
/IF($H$5="10aあたり",$I$3*10,1),"")</f>
        <v>0</v>
      </c>
      <c r="Z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Z$7),0)
)
/IF($H$5="10aあたり",$I$3*10,1),"")</f>
        <v>0</v>
      </c>
      <c r="AA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A$7),0)
)
/IF($H$5="10aあたり",$I$3*10,1),"")</f>
        <v>0</v>
      </c>
      <c r="AB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B$7),0)
)
/IF($H$5="10aあたり",$I$3*10,1),"")</f>
        <v>0</v>
      </c>
      <c r="AC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C$7),0)
)
/IF($H$5="10aあたり",$I$3*10,1),"")</f>
        <v>0</v>
      </c>
      <c r="AD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D$7),0)
)
/IF($H$5="10aあたり",$I$3*10,1),"")</f>
        <v>0</v>
      </c>
      <c r="AE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E$7),0)
)
/IF($H$5="10aあたり",$I$3*10,1),"")</f>
        <v>0</v>
      </c>
      <c r="AF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F$7),0)
)
/IF($H$5="10aあたり",$I$3*10,1),"")</f>
        <v>0</v>
      </c>
      <c r="AG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G$7),0)
)
/IF($H$5="10aあたり",$I$3*10,1),"")</f>
        <v>0</v>
      </c>
      <c r="AH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H$7),0)
)
/IF($H$5="10aあたり",$I$3*10,1),"")</f>
        <v>0</v>
      </c>
      <c r="AI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I$7),0)
)
/IF($H$5="10aあたり",$I$3*10,1),"")</f>
        <v>0</v>
      </c>
      <c r="AJ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J$7),0)
)
/IF($H$5="10aあたり",$I$3*10,1),"")</f>
        <v>0</v>
      </c>
      <c r="AK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K$7),0)
)
/IF($H$5="10aあたり",$I$3*10,1),"")</f>
        <v>0</v>
      </c>
      <c r="AL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L$7),0)
)
/IF($H$5="10aあたり",$I$3*10,1),"")</f>
        <v>0</v>
      </c>
      <c r="AM39" s="35">
        <f ca="1">IFERROR(
(
SUMIFS(IF($H$4="作業時間（hh:mm）",中間処理!$G:$G,中間処理!$I:$I),中間処理!$E:$E,IF($H$3="すべての作付","&lt;&gt;",$H$3),中間処理!$F:$F,$G39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39,中間処理!$B:$B,"予定",中間処理!$C:$C,"&gt;="&amp;$H$1,中間処理!$C:$C,"&lt;="&amp;$H$2,中間処理!$D:$D,AM$7),0)
)
/IF($H$5="10aあたり",$I$3*10,1),"")</f>
        <v>0</v>
      </c>
    </row>
    <row r="40" spans="1:40">
      <c r="H40" s="13"/>
      <c r="I40" s="22" t="str">
        <f>IF(H40="","",
IF(H$4="作業時間（hh:mm）",SUM(J40:AM40),
IF(
COUNTIFS(単価情報!C:C,G40,単価情報!B:B,"作業者",単価情報!K:K,"&gt;="&amp;H$1,単価情報!J:J,"&lt;="&amp;H$2)
+COUNTIFS(単価情報!C:C,G40,単価情報!B:B,"作業者",単価情報!K:K,"",単価情報!J:J,"&lt;="&amp;H$2)=0,
"単価設定なし",SUM(J40:AM40))))</f>
        <v/>
      </c>
      <c r="J40" s="34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J$7),0)
)
/IF($H$5="10aあたり",$I$3*10,1),"")</f>
        <v>0</v>
      </c>
      <c r="K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K$7),0)
)
/IF($H$5="10aあたり",$I$3*10,1),"")</f>
        <v>0</v>
      </c>
      <c r="L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L$7),0)
)
/IF($H$5="10aあたり",$I$3*10,1),"")</f>
        <v>0</v>
      </c>
      <c r="M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M$7),0)
)
/IF($H$5="10aあたり",$I$3*10,1),"")</f>
        <v>0</v>
      </c>
      <c r="N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N$7),0)
)
/IF($H$5="10aあたり",$I$3*10,1),"")</f>
        <v>0</v>
      </c>
      <c r="O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O$7),0)
)
/IF($H$5="10aあたり",$I$3*10,1),"")</f>
        <v>0</v>
      </c>
      <c r="P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P$7),0)
)
/IF($H$5="10aあたり",$I$3*10,1),"")</f>
        <v>0</v>
      </c>
      <c r="Q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Q$7),0)
)
/IF($H$5="10aあたり",$I$3*10,1),"")</f>
        <v>0</v>
      </c>
      <c r="R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R$7),0)
)
/IF($H$5="10aあたり",$I$3*10,1),"")</f>
        <v>0</v>
      </c>
      <c r="S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S$7),0)
)
/IF($H$5="10aあたり",$I$3*10,1),"")</f>
        <v>0</v>
      </c>
      <c r="T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T$7),0)
)
/IF($H$5="10aあたり",$I$3*10,1),"")</f>
        <v>0</v>
      </c>
      <c r="U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U$7),0)
)
/IF($H$5="10aあたり",$I$3*10,1),"")</f>
        <v>0</v>
      </c>
      <c r="V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V$7),0)
)
/IF($H$5="10aあたり",$I$3*10,1),"")</f>
        <v>0</v>
      </c>
      <c r="W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W$7),0)
)
/IF($H$5="10aあたり",$I$3*10,1),"")</f>
        <v>0</v>
      </c>
      <c r="X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X$7),0)
)
/IF($H$5="10aあたり",$I$3*10,1),"")</f>
        <v>0</v>
      </c>
      <c r="Y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Y$7),0)
)
/IF($H$5="10aあたり",$I$3*10,1),"")</f>
        <v>0</v>
      </c>
      <c r="Z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Z$7),0)
)
/IF($H$5="10aあたり",$I$3*10,1),"")</f>
        <v>0</v>
      </c>
      <c r="AA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A$7),0)
)
/IF($H$5="10aあたり",$I$3*10,1),"")</f>
        <v>0</v>
      </c>
      <c r="AB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B$7),0)
)
/IF($H$5="10aあたり",$I$3*10,1),"")</f>
        <v>0</v>
      </c>
      <c r="AC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C$7),0)
)
/IF($H$5="10aあたり",$I$3*10,1),"")</f>
        <v>0</v>
      </c>
      <c r="AD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D$7),0)
)
/IF($H$5="10aあたり",$I$3*10,1),"")</f>
        <v>0</v>
      </c>
      <c r="AE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E$7),0)
)
/IF($H$5="10aあたり",$I$3*10,1),"")</f>
        <v>0</v>
      </c>
      <c r="AF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F$7),0)
)
/IF($H$5="10aあたり",$I$3*10,1),"")</f>
        <v>0</v>
      </c>
      <c r="AG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G$7),0)
)
/IF($H$5="10aあたり",$I$3*10,1),"")</f>
        <v>0</v>
      </c>
      <c r="AH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H$7),0)
)
/IF($H$5="10aあたり",$I$3*10,1),"")</f>
        <v>0</v>
      </c>
      <c r="AI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I$7),0)
)
/IF($H$5="10aあたり",$I$3*10,1),"")</f>
        <v>0</v>
      </c>
      <c r="AJ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J$7),0)
)
/IF($H$5="10aあたり",$I$3*10,1),"")</f>
        <v>0</v>
      </c>
      <c r="AK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K$7),0)
)
/IF($H$5="10aあたり",$I$3*10,1),"")</f>
        <v>0</v>
      </c>
      <c r="AL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L$7),0)
)
/IF($H$5="10aあたり",$I$3*10,1),"")</f>
        <v>0</v>
      </c>
      <c r="AM40" s="35">
        <f ca="1">IFERROR(
(
SUMIFS(IF($H$4="作業時間（hh:mm）",中間処理!$G:$G,中間処理!$I:$I),中間処理!$E:$E,IF($H$3="すべての作付","&lt;&gt;",$H$3),中間処理!$F:$F,$G40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40,中間処理!$B:$B,"予定",中間処理!$C:$C,"&gt;="&amp;$H$1,中間処理!$C:$C,"&lt;="&amp;$H$2,中間処理!$D:$D,AM$7),0)
)
/IF($H$5="10aあたり",$I$3*10,1),"")</f>
        <v>0</v>
      </c>
    </row>
    <row r="41" spans="1:40">
      <c r="H41" s="13"/>
      <c r="I41" s="22" t="str">
        <f>IF(H41="","",
IF(H$4="作業時間（hh:mm）",SUM(J41:AM41),
IF(
COUNTIFS(単価情報!C:C,G41,単価情報!B:B,"作業者",単価情報!K:K,"&gt;="&amp;H$1,単価情報!J:J,"&lt;="&amp;H$2)
+COUNTIFS(単価情報!C:C,G41,単価情報!B:B,"作業者",単価情報!K:K,"",単価情報!J:J,"&lt;="&amp;H$2)=0,
"単価設定なし",SUM(J41:AM41))))</f>
        <v/>
      </c>
      <c r="J41" s="34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J$7),0)
)
/IF($H$5="10aあたり",$I$3*10,1),"")</f>
        <v>0</v>
      </c>
      <c r="K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K$7),0)
)
/IF($H$5="10aあたり",$I$3*10,1),"")</f>
        <v>0</v>
      </c>
      <c r="L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L$7),0)
)
/IF($H$5="10aあたり",$I$3*10,1),"")</f>
        <v>0</v>
      </c>
      <c r="M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M$7),0)
)
/IF($H$5="10aあたり",$I$3*10,1),"")</f>
        <v>0</v>
      </c>
      <c r="N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N$7),0)
)
/IF($H$5="10aあたり",$I$3*10,1),"")</f>
        <v>0</v>
      </c>
      <c r="O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O$7),0)
)
/IF($H$5="10aあたり",$I$3*10,1),"")</f>
        <v>0</v>
      </c>
      <c r="P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P$7),0)
)
/IF($H$5="10aあたり",$I$3*10,1),"")</f>
        <v>0</v>
      </c>
      <c r="Q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Q$7),0)
)
/IF($H$5="10aあたり",$I$3*10,1),"")</f>
        <v>0</v>
      </c>
      <c r="R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R$7),0)
)
/IF($H$5="10aあたり",$I$3*10,1),"")</f>
        <v>0</v>
      </c>
      <c r="S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S$7),0)
)
/IF($H$5="10aあたり",$I$3*10,1),"")</f>
        <v>0</v>
      </c>
      <c r="T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T$7),0)
)
/IF($H$5="10aあたり",$I$3*10,1),"")</f>
        <v>0</v>
      </c>
      <c r="U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U$7),0)
)
/IF($H$5="10aあたり",$I$3*10,1),"")</f>
        <v>0</v>
      </c>
      <c r="V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V$7),0)
)
/IF($H$5="10aあたり",$I$3*10,1),"")</f>
        <v>0</v>
      </c>
      <c r="W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W$7),0)
)
/IF($H$5="10aあたり",$I$3*10,1),"")</f>
        <v>0</v>
      </c>
      <c r="X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X$7),0)
)
/IF($H$5="10aあたり",$I$3*10,1),"")</f>
        <v>0</v>
      </c>
      <c r="Y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Y$7),0)
)
/IF($H$5="10aあたり",$I$3*10,1),"")</f>
        <v>0</v>
      </c>
      <c r="Z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Z$7),0)
)
/IF($H$5="10aあたり",$I$3*10,1),"")</f>
        <v>0</v>
      </c>
      <c r="AA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A$7),0)
)
/IF($H$5="10aあたり",$I$3*10,1),"")</f>
        <v>0</v>
      </c>
      <c r="AB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B$7),0)
)
/IF($H$5="10aあたり",$I$3*10,1),"")</f>
        <v>0</v>
      </c>
      <c r="AC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C$7),0)
)
/IF($H$5="10aあたり",$I$3*10,1),"")</f>
        <v>0</v>
      </c>
      <c r="AD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D$7),0)
)
/IF($H$5="10aあたり",$I$3*10,1),"")</f>
        <v>0</v>
      </c>
      <c r="AE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E$7),0)
)
/IF($H$5="10aあたり",$I$3*10,1),"")</f>
        <v>0</v>
      </c>
      <c r="AF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F$7),0)
)
/IF($H$5="10aあたり",$I$3*10,1),"")</f>
        <v>0</v>
      </c>
      <c r="AG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G$7),0)
)
/IF($H$5="10aあたり",$I$3*10,1),"")</f>
        <v>0</v>
      </c>
      <c r="AH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H$7),0)
)
/IF($H$5="10aあたり",$I$3*10,1),"")</f>
        <v>0</v>
      </c>
      <c r="AI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I$7),0)
)
/IF($H$5="10aあたり",$I$3*10,1),"")</f>
        <v>0</v>
      </c>
      <c r="AJ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J$7),0)
)
/IF($H$5="10aあたり",$I$3*10,1),"")</f>
        <v>0</v>
      </c>
      <c r="AK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K$7),0)
)
/IF($H$5="10aあたり",$I$3*10,1),"")</f>
        <v>0</v>
      </c>
      <c r="AL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L$7),0)
)
/IF($H$5="10aあたり",$I$3*10,1),"")</f>
        <v>0</v>
      </c>
      <c r="AM41" s="35">
        <f ca="1">IFERROR(
(
SUMIFS(IF($H$4="作業時間（hh:mm）",中間処理!$G:$G,中間処理!$I:$I),中間処理!$E:$E,IF($H$3="すべての作付","&lt;&gt;",$H$3),中間処理!$F:$F,$G41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41,中間処理!$B:$B,"予定",中間処理!$C:$C,"&gt;="&amp;$H$1,中間処理!$C:$C,"&lt;="&amp;$H$2,中間処理!$D:$D,AM$7),0)
)
/IF($H$5="10aあたり",$I$3*10,1),"")</f>
        <v>0</v>
      </c>
    </row>
    <row r="42" spans="1:40">
      <c r="H42" s="13"/>
      <c r="I42" s="22" t="str">
        <f>IF(H42="","",
IF(H$4="作業時間（hh:mm）",SUM(J42:AM42),
IF(
COUNTIFS(単価情報!C:C,G42,単価情報!B:B,"作業者",単価情報!K:K,"&gt;="&amp;H$1,単価情報!J:J,"&lt;="&amp;H$2)
+COUNTIFS(単価情報!C:C,G42,単価情報!B:B,"作業者",単価情報!K:K,"",単価情報!J:J,"&lt;="&amp;H$2)=0,
"単価設定なし",SUM(J42:AM42))))</f>
        <v/>
      </c>
      <c r="J42" s="34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J$7),0)
)
/IF($H$5="10aあたり",$I$3*10,1),"")</f>
        <v>0</v>
      </c>
      <c r="K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K$7),0)
)
/IF($H$5="10aあたり",$I$3*10,1),"")</f>
        <v>0</v>
      </c>
      <c r="L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L$7),0)
)
/IF($H$5="10aあたり",$I$3*10,1),"")</f>
        <v>0</v>
      </c>
      <c r="M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M$7),0)
)
/IF($H$5="10aあたり",$I$3*10,1),"")</f>
        <v>0</v>
      </c>
      <c r="N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N$7),0)
)
/IF($H$5="10aあたり",$I$3*10,1),"")</f>
        <v>0</v>
      </c>
      <c r="O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O$7),0)
)
/IF($H$5="10aあたり",$I$3*10,1),"")</f>
        <v>0</v>
      </c>
      <c r="P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P$7),0)
)
/IF($H$5="10aあたり",$I$3*10,1),"")</f>
        <v>0</v>
      </c>
      <c r="Q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Q$7),0)
)
/IF($H$5="10aあたり",$I$3*10,1),"")</f>
        <v>0</v>
      </c>
      <c r="R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R$7),0)
)
/IF($H$5="10aあたり",$I$3*10,1),"")</f>
        <v>0</v>
      </c>
      <c r="S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S$7),0)
)
/IF($H$5="10aあたり",$I$3*10,1),"")</f>
        <v>0</v>
      </c>
      <c r="T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T$7),0)
)
/IF($H$5="10aあたり",$I$3*10,1),"")</f>
        <v>0</v>
      </c>
      <c r="U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U$7),0)
)
/IF($H$5="10aあたり",$I$3*10,1),"")</f>
        <v>0</v>
      </c>
      <c r="V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V$7),0)
)
/IF($H$5="10aあたり",$I$3*10,1),"")</f>
        <v>0</v>
      </c>
      <c r="W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W$7),0)
)
/IF($H$5="10aあたり",$I$3*10,1),"")</f>
        <v>0</v>
      </c>
      <c r="X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X$7),0)
)
/IF($H$5="10aあたり",$I$3*10,1),"")</f>
        <v>0</v>
      </c>
      <c r="Y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Y$7),0)
)
/IF($H$5="10aあたり",$I$3*10,1),"")</f>
        <v>0</v>
      </c>
      <c r="Z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Z$7),0)
)
/IF($H$5="10aあたり",$I$3*10,1),"")</f>
        <v>0</v>
      </c>
      <c r="AA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A$7),0)
)
/IF($H$5="10aあたり",$I$3*10,1),"")</f>
        <v>0</v>
      </c>
      <c r="AB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B$7),0)
)
/IF($H$5="10aあたり",$I$3*10,1),"")</f>
        <v>0</v>
      </c>
      <c r="AC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C$7),0)
)
/IF($H$5="10aあたり",$I$3*10,1),"")</f>
        <v>0</v>
      </c>
      <c r="AD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D$7),0)
)
/IF($H$5="10aあたり",$I$3*10,1),"")</f>
        <v>0</v>
      </c>
      <c r="AE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E$7),0)
)
/IF($H$5="10aあたり",$I$3*10,1),"")</f>
        <v>0</v>
      </c>
      <c r="AF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F$7),0)
)
/IF($H$5="10aあたり",$I$3*10,1),"")</f>
        <v>0</v>
      </c>
      <c r="AG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G$7),0)
)
/IF($H$5="10aあたり",$I$3*10,1),"")</f>
        <v>0</v>
      </c>
      <c r="AH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H$7),0)
)
/IF($H$5="10aあたり",$I$3*10,1),"")</f>
        <v>0</v>
      </c>
      <c r="AI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I$7),0)
)
/IF($H$5="10aあたり",$I$3*10,1),"")</f>
        <v>0</v>
      </c>
      <c r="AJ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J$7),0)
)
/IF($H$5="10aあたり",$I$3*10,1),"")</f>
        <v>0</v>
      </c>
      <c r="AK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K$7),0)
)
/IF($H$5="10aあたり",$I$3*10,1),"")</f>
        <v>0</v>
      </c>
      <c r="AL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L$7),0)
)
/IF($H$5="10aあたり",$I$3*10,1),"")</f>
        <v>0</v>
      </c>
      <c r="AM42" s="35">
        <f ca="1">IFERROR(
(
SUMIFS(IF($H$4="作業時間（hh:mm）",中間処理!$G:$G,中間処理!$I:$I),中間処理!$E:$E,IF($H$3="すべての作付","&lt;&gt;",$H$3),中間処理!$F:$F,$G42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42,中間処理!$B:$B,"予定",中間処理!$C:$C,"&gt;="&amp;$H$1,中間処理!$C:$C,"&lt;="&amp;$H$2,中間処理!$D:$D,AM$7),0)
)
/IF($H$5="10aあたり",$I$3*10,1),"")</f>
        <v>0</v>
      </c>
    </row>
    <row r="43" spans="1:40">
      <c r="H43" s="13"/>
      <c r="I43" s="22" t="str">
        <f>IF(H43="","",
IF(H$4="作業時間（hh:mm）",SUM(J43:AM43),
IF(
COUNTIFS(単価情報!C:C,G43,単価情報!B:B,"作業者",単価情報!K:K,"&gt;="&amp;H$1,単価情報!J:J,"&lt;="&amp;H$2)
+COUNTIFS(単価情報!C:C,G43,単価情報!B:B,"作業者",単価情報!K:K,"",単価情報!J:J,"&lt;="&amp;H$2)=0,
"単価設定なし",SUM(J43:AM43))))</f>
        <v/>
      </c>
      <c r="J43" s="34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J$7),0)
)
/IF($H$5="10aあたり",$I$3*10,1),"")</f>
        <v>0</v>
      </c>
      <c r="K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K$7),0)
)
/IF($H$5="10aあたり",$I$3*10,1),"")</f>
        <v>0</v>
      </c>
      <c r="L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L$7),0)
)
/IF($H$5="10aあたり",$I$3*10,1),"")</f>
        <v>0</v>
      </c>
      <c r="M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M$7),0)
)
/IF($H$5="10aあたり",$I$3*10,1),"")</f>
        <v>0</v>
      </c>
      <c r="N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N$7),0)
)
/IF($H$5="10aあたり",$I$3*10,1),"")</f>
        <v>0</v>
      </c>
      <c r="O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O$7),0)
)
/IF($H$5="10aあたり",$I$3*10,1),"")</f>
        <v>0</v>
      </c>
      <c r="P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P$7),0)
)
/IF($H$5="10aあたり",$I$3*10,1),"")</f>
        <v>0</v>
      </c>
      <c r="Q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Q$7),0)
)
/IF($H$5="10aあたり",$I$3*10,1),"")</f>
        <v>0</v>
      </c>
      <c r="R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R$7),0)
)
/IF($H$5="10aあたり",$I$3*10,1),"")</f>
        <v>0</v>
      </c>
      <c r="S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S$7),0)
)
/IF($H$5="10aあたり",$I$3*10,1),"")</f>
        <v>0</v>
      </c>
      <c r="T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T$7),0)
)
/IF($H$5="10aあたり",$I$3*10,1),"")</f>
        <v>0</v>
      </c>
      <c r="U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U$7),0)
)
/IF($H$5="10aあたり",$I$3*10,1),"")</f>
        <v>0</v>
      </c>
      <c r="V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V$7),0)
)
/IF($H$5="10aあたり",$I$3*10,1),"")</f>
        <v>0</v>
      </c>
      <c r="W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W$7),0)
)
/IF($H$5="10aあたり",$I$3*10,1),"")</f>
        <v>0</v>
      </c>
      <c r="X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X$7),0)
)
/IF($H$5="10aあたり",$I$3*10,1),"")</f>
        <v>0</v>
      </c>
      <c r="Y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Y$7),0)
)
/IF($H$5="10aあたり",$I$3*10,1),"")</f>
        <v>0</v>
      </c>
      <c r="Z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Z$7),0)
)
/IF($H$5="10aあたり",$I$3*10,1),"")</f>
        <v>0</v>
      </c>
      <c r="AA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A$7),0)
)
/IF($H$5="10aあたり",$I$3*10,1),"")</f>
        <v>0</v>
      </c>
      <c r="AB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B$7),0)
)
/IF($H$5="10aあたり",$I$3*10,1),"")</f>
        <v>0</v>
      </c>
      <c r="AC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C$7),0)
)
/IF($H$5="10aあたり",$I$3*10,1),"")</f>
        <v>0</v>
      </c>
      <c r="AD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D$7),0)
)
/IF($H$5="10aあたり",$I$3*10,1),"")</f>
        <v>0</v>
      </c>
      <c r="AE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E$7),0)
)
/IF($H$5="10aあたり",$I$3*10,1),"")</f>
        <v>0</v>
      </c>
      <c r="AF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F$7),0)
)
/IF($H$5="10aあたり",$I$3*10,1),"")</f>
        <v>0</v>
      </c>
      <c r="AG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G$7),0)
)
/IF($H$5="10aあたり",$I$3*10,1),"")</f>
        <v>0</v>
      </c>
      <c r="AH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H$7),0)
)
/IF($H$5="10aあたり",$I$3*10,1),"")</f>
        <v>0</v>
      </c>
      <c r="AI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I$7),0)
)
/IF($H$5="10aあたり",$I$3*10,1),"")</f>
        <v>0</v>
      </c>
      <c r="AJ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J$7),0)
)
/IF($H$5="10aあたり",$I$3*10,1),"")</f>
        <v>0</v>
      </c>
      <c r="AK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K$7),0)
)
/IF($H$5="10aあたり",$I$3*10,1),"")</f>
        <v>0</v>
      </c>
      <c r="AL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L$7),0)
)
/IF($H$5="10aあたり",$I$3*10,1),"")</f>
        <v>0</v>
      </c>
      <c r="AM43" s="35">
        <f ca="1">IFERROR(
(
SUMIFS(IF($H$4="作業時間（hh:mm）",中間処理!$G:$G,中間処理!$I:$I),中間処理!$E:$E,IF($H$3="すべての作付","&lt;&gt;",$H$3),中間処理!$F:$F,$G43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43,中間処理!$B:$B,"予定",中間処理!$C:$C,"&gt;="&amp;$H$1,中間処理!$C:$C,"&lt;="&amp;$H$2,中間処理!$D:$D,AM$7),0)
)
/IF($H$5="10aあたり",$I$3*10,1),"")</f>
        <v>0</v>
      </c>
    </row>
    <row r="44" spans="1:40">
      <c r="H44" s="13"/>
      <c r="I44" s="22" t="str">
        <f>IF(H44="","",
IF(H$4="作業時間（hh:mm）",SUM(J44:AM44),
IF(
COUNTIFS(単価情報!C:C,G44,単価情報!B:B,"作業者",単価情報!K:K,"&gt;="&amp;H$1,単価情報!J:J,"&lt;="&amp;H$2)
+COUNTIFS(単価情報!C:C,G44,単価情報!B:B,"作業者",単価情報!K:K,"",単価情報!J:J,"&lt;="&amp;H$2)=0,
"単価設定なし",SUM(J44:AM44))))</f>
        <v/>
      </c>
      <c r="J44" s="34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J$7),0)
)
/IF($H$5="10aあたり",$I$3*10,1),"")</f>
        <v>0</v>
      </c>
      <c r="K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K$7),0)
)
/IF($H$5="10aあたり",$I$3*10,1),"")</f>
        <v>0</v>
      </c>
      <c r="L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L$7),0)
)
/IF($H$5="10aあたり",$I$3*10,1),"")</f>
        <v>0</v>
      </c>
      <c r="M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M$7),0)
)
/IF($H$5="10aあたり",$I$3*10,1),"")</f>
        <v>0</v>
      </c>
      <c r="N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N$7),0)
)
/IF($H$5="10aあたり",$I$3*10,1),"")</f>
        <v>0</v>
      </c>
      <c r="O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O$7),0)
)
/IF($H$5="10aあたり",$I$3*10,1),"")</f>
        <v>0</v>
      </c>
      <c r="P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P$7),0)
)
/IF($H$5="10aあたり",$I$3*10,1),"")</f>
        <v>0</v>
      </c>
      <c r="Q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Q$7),0)
)
/IF($H$5="10aあたり",$I$3*10,1),"")</f>
        <v>0</v>
      </c>
      <c r="R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R$7),0)
)
/IF($H$5="10aあたり",$I$3*10,1),"")</f>
        <v>0</v>
      </c>
      <c r="S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S$7),0)
)
/IF($H$5="10aあたり",$I$3*10,1),"")</f>
        <v>0</v>
      </c>
      <c r="T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T$7),0)
)
/IF($H$5="10aあたり",$I$3*10,1),"")</f>
        <v>0</v>
      </c>
      <c r="U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U$7),0)
)
/IF($H$5="10aあたり",$I$3*10,1),"")</f>
        <v>0</v>
      </c>
      <c r="V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V$7),0)
)
/IF($H$5="10aあたり",$I$3*10,1),"")</f>
        <v>0</v>
      </c>
      <c r="W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W$7),0)
)
/IF($H$5="10aあたり",$I$3*10,1),"")</f>
        <v>0</v>
      </c>
      <c r="X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X$7),0)
)
/IF($H$5="10aあたり",$I$3*10,1),"")</f>
        <v>0</v>
      </c>
      <c r="Y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Y$7),0)
)
/IF($H$5="10aあたり",$I$3*10,1),"")</f>
        <v>0</v>
      </c>
      <c r="Z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Z$7),0)
)
/IF($H$5="10aあたり",$I$3*10,1),"")</f>
        <v>0</v>
      </c>
      <c r="AA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A$7),0)
)
/IF($H$5="10aあたり",$I$3*10,1),"")</f>
        <v>0</v>
      </c>
      <c r="AB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B$7),0)
)
/IF($H$5="10aあたり",$I$3*10,1),"")</f>
        <v>0</v>
      </c>
      <c r="AC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C$7),0)
)
/IF($H$5="10aあたり",$I$3*10,1),"")</f>
        <v>0</v>
      </c>
      <c r="AD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D$7),0)
)
/IF($H$5="10aあたり",$I$3*10,1),"")</f>
        <v>0</v>
      </c>
      <c r="AE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E$7),0)
)
/IF($H$5="10aあたり",$I$3*10,1),"")</f>
        <v>0</v>
      </c>
      <c r="AF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F$7),0)
)
/IF($H$5="10aあたり",$I$3*10,1),"")</f>
        <v>0</v>
      </c>
      <c r="AG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G$7),0)
)
/IF($H$5="10aあたり",$I$3*10,1),"")</f>
        <v>0</v>
      </c>
      <c r="AH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H$7),0)
)
/IF($H$5="10aあたり",$I$3*10,1),"")</f>
        <v>0</v>
      </c>
      <c r="AI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I$7),0)
)
/IF($H$5="10aあたり",$I$3*10,1),"")</f>
        <v>0</v>
      </c>
      <c r="AJ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J$7),0)
)
/IF($H$5="10aあたり",$I$3*10,1),"")</f>
        <v>0</v>
      </c>
      <c r="AK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K$7),0)
)
/IF($H$5="10aあたり",$I$3*10,1),"")</f>
        <v>0</v>
      </c>
      <c r="AL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L$7),0)
)
/IF($H$5="10aあたり",$I$3*10,1),"")</f>
        <v>0</v>
      </c>
      <c r="AM44" s="35">
        <f ca="1">IFERROR(
(
SUMIFS(IF($H$4="作業時間（hh:mm）",中間処理!$G:$G,中間処理!$I:$I),中間処理!$E:$E,IF($H$3="すべての作付","&lt;&gt;",$H$3),中間処理!$F:$F,$G44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44,中間処理!$B:$B,"予定",中間処理!$C:$C,"&gt;="&amp;$H$1,中間処理!$C:$C,"&lt;="&amp;$H$2,中間処理!$D:$D,AM$7),0)
)
/IF($H$5="10aあたり",$I$3*10,1),"")</f>
        <v>0</v>
      </c>
    </row>
    <row r="45" spans="1:40">
      <c r="H45" s="13"/>
      <c r="I45" s="22" t="str">
        <f>IF(H45="","",
IF(H$4="作業時間（hh:mm）",SUM(J45:AM45),
IF(
COUNTIFS(単価情報!C:C,G45,単価情報!B:B,"作業者",単価情報!K:K,"&gt;="&amp;H$1,単価情報!J:J,"&lt;="&amp;H$2)
+COUNTIFS(単価情報!C:C,G45,単価情報!B:B,"作業者",単価情報!K:K,"",単価情報!J:J,"&lt;="&amp;H$2)=0,
"単価設定なし",SUM(J45:AM45))))</f>
        <v/>
      </c>
      <c r="J45" s="34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J$7),0)
)
/IF($H$5="10aあたり",$I$3*10,1),"")</f>
        <v>0</v>
      </c>
      <c r="K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K$7),0)
)
/IF($H$5="10aあたり",$I$3*10,1),"")</f>
        <v>0</v>
      </c>
      <c r="L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L$7),0)
)
/IF($H$5="10aあたり",$I$3*10,1),"")</f>
        <v>0</v>
      </c>
      <c r="M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M$7),0)
)
/IF($H$5="10aあたり",$I$3*10,1),"")</f>
        <v>0</v>
      </c>
      <c r="N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N$7),0)
)
/IF($H$5="10aあたり",$I$3*10,1),"")</f>
        <v>0</v>
      </c>
      <c r="O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O$7),0)
)
/IF($H$5="10aあたり",$I$3*10,1),"")</f>
        <v>0</v>
      </c>
      <c r="P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P$7),0)
)
/IF($H$5="10aあたり",$I$3*10,1),"")</f>
        <v>0</v>
      </c>
      <c r="Q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Q$7),0)
)
/IF($H$5="10aあたり",$I$3*10,1),"")</f>
        <v>0</v>
      </c>
      <c r="R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R$7),0)
)
/IF($H$5="10aあたり",$I$3*10,1),"")</f>
        <v>0</v>
      </c>
      <c r="S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S$7),0)
)
/IF($H$5="10aあたり",$I$3*10,1),"")</f>
        <v>0</v>
      </c>
      <c r="T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T$7),0)
)
/IF($H$5="10aあたり",$I$3*10,1),"")</f>
        <v>0</v>
      </c>
      <c r="U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U$7),0)
)
/IF($H$5="10aあたり",$I$3*10,1),"")</f>
        <v>0</v>
      </c>
      <c r="V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V$7),0)
)
/IF($H$5="10aあたり",$I$3*10,1),"")</f>
        <v>0</v>
      </c>
      <c r="W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W$7),0)
)
/IF($H$5="10aあたり",$I$3*10,1),"")</f>
        <v>0</v>
      </c>
      <c r="X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X$7),0)
)
/IF($H$5="10aあたり",$I$3*10,1),"")</f>
        <v>0</v>
      </c>
      <c r="Y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Y$7),0)
)
/IF($H$5="10aあたり",$I$3*10,1),"")</f>
        <v>0</v>
      </c>
      <c r="Z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Z$7),0)
)
/IF($H$5="10aあたり",$I$3*10,1),"")</f>
        <v>0</v>
      </c>
      <c r="AA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A$7),0)
)
/IF($H$5="10aあたり",$I$3*10,1),"")</f>
        <v>0</v>
      </c>
      <c r="AB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B$7),0)
)
/IF($H$5="10aあたり",$I$3*10,1),"")</f>
        <v>0</v>
      </c>
      <c r="AC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C$7),0)
)
/IF($H$5="10aあたり",$I$3*10,1),"")</f>
        <v>0</v>
      </c>
      <c r="AD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D$7),0)
)
/IF($H$5="10aあたり",$I$3*10,1),"")</f>
        <v>0</v>
      </c>
      <c r="AE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E$7),0)
)
/IF($H$5="10aあたり",$I$3*10,1),"")</f>
        <v>0</v>
      </c>
      <c r="AF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F$7),0)
)
/IF($H$5="10aあたり",$I$3*10,1),"")</f>
        <v>0</v>
      </c>
      <c r="AG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G$7),0)
)
/IF($H$5="10aあたり",$I$3*10,1),"")</f>
        <v>0</v>
      </c>
      <c r="AH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H$7),0)
)
/IF($H$5="10aあたり",$I$3*10,1),"")</f>
        <v>0</v>
      </c>
      <c r="AI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I$7),0)
)
/IF($H$5="10aあたり",$I$3*10,1),"")</f>
        <v>0</v>
      </c>
      <c r="AJ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J$7),0)
)
/IF($H$5="10aあたり",$I$3*10,1),"")</f>
        <v>0</v>
      </c>
      <c r="AK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K$7),0)
)
/IF($H$5="10aあたり",$I$3*10,1),"")</f>
        <v>0</v>
      </c>
      <c r="AL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L$7),0)
)
/IF($H$5="10aあたり",$I$3*10,1),"")</f>
        <v>0</v>
      </c>
      <c r="AM45" s="35">
        <f ca="1">IFERROR(
(
SUMIFS(IF($H$4="作業時間（hh:mm）",中間処理!$G:$G,中間処理!$I:$I),中間処理!$E:$E,IF($H$3="すべての作付","&lt;&gt;",$H$3),中間処理!$F:$F,$G45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45,中間処理!$B:$B,"予定",中間処理!$C:$C,"&gt;="&amp;$H$1,中間処理!$C:$C,"&lt;="&amp;$H$2,中間処理!$D:$D,AM$7),0)
)
/IF($H$5="10aあたり",$I$3*10,1),"")</f>
        <v>0</v>
      </c>
    </row>
    <row r="46" spans="1:40">
      <c r="H46" s="13"/>
      <c r="I46" s="22" t="str">
        <f>IF(H46="","",
IF(H$4="作業時間（hh:mm）",SUM(J46:AM46),
IF(
COUNTIFS(単価情報!C:C,G46,単価情報!B:B,"作業者",単価情報!K:K,"&gt;="&amp;H$1,単価情報!J:J,"&lt;="&amp;H$2)
+COUNTIFS(単価情報!C:C,G46,単価情報!B:B,"作業者",単価情報!K:K,"",単価情報!J:J,"&lt;="&amp;H$2)=0,
"単価設定なし",SUM(J46:AM46))))</f>
        <v/>
      </c>
      <c r="J46" s="34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J$7),0)
)
/IF($H$5="10aあたり",$I$3*10,1),"")</f>
        <v>0</v>
      </c>
      <c r="K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K$7),0)
)
/IF($H$5="10aあたり",$I$3*10,1),"")</f>
        <v>0</v>
      </c>
      <c r="L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L$7),0)
)
/IF($H$5="10aあたり",$I$3*10,1),"")</f>
        <v>0</v>
      </c>
      <c r="M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M$7),0)
)
/IF($H$5="10aあたり",$I$3*10,1),"")</f>
        <v>0</v>
      </c>
      <c r="N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N$7),0)
)
/IF($H$5="10aあたり",$I$3*10,1),"")</f>
        <v>0</v>
      </c>
      <c r="O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O$7),0)
)
/IF($H$5="10aあたり",$I$3*10,1),"")</f>
        <v>0</v>
      </c>
      <c r="P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P$7),0)
)
/IF($H$5="10aあたり",$I$3*10,1),"")</f>
        <v>0</v>
      </c>
      <c r="Q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Q$7),0)
)
/IF($H$5="10aあたり",$I$3*10,1),"")</f>
        <v>0</v>
      </c>
      <c r="R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R$7),0)
)
/IF($H$5="10aあたり",$I$3*10,1),"")</f>
        <v>0</v>
      </c>
      <c r="S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S$7),0)
)
/IF($H$5="10aあたり",$I$3*10,1),"")</f>
        <v>0</v>
      </c>
      <c r="T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T$7),0)
)
/IF($H$5="10aあたり",$I$3*10,1),"")</f>
        <v>0</v>
      </c>
      <c r="U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U$7),0)
)
/IF($H$5="10aあたり",$I$3*10,1),"")</f>
        <v>0</v>
      </c>
      <c r="V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V$7),0)
)
/IF($H$5="10aあたり",$I$3*10,1),"")</f>
        <v>0</v>
      </c>
      <c r="W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W$7),0)
)
/IF($H$5="10aあたり",$I$3*10,1),"")</f>
        <v>0</v>
      </c>
      <c r="X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X$7),0)
)
/IF($H$5="10aあたり",$I$3*10,1),"")</f>
        <v>0</v>
      </c>
      <c r="Y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Y$7),0)
)
/IF($H$5="10aあたり",$I$3*10,1),"")</f>
        <v>0</v>
      </c>
      <c r="Z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Z$7),0)
)
/IF($H$5="10aあたり",$I$3*10,1),"")</f>
        <v>0</v>
      </c>
      <c r="AA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A$7),0)
)
/IF($H$5="10aあたり",$I$3*10,1),"")</f>
        <v>0</v>
      </c>
      <c r="AB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B$7),0)
)
/IF($H$5="10aあたり",$I$3*10,1),"")</f>
        <v>0</v>
      </c>
      <c r="AC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C$7),0)
)
/IF($H$5="10aあたり",$I$3*10,1),"")</f>
        <v>0</v>
      </c>
      <c r="AD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D$7),0)
)
/IF($H$5="10aあたり",$I$3*10,1),"")</f>
        <v>0</v>
      </c>
      <c r="AE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E$7),0)
)
/IF($H$5="10aあたり",$I$3*10,1),"")</f>
        <v>0</v>
      </c>
      <c r="AF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F$7),0)
)
/IF($H$5="10aあたり",$I$3*10,1),"")</f>
        <v>0</v>
      </c>
      <c r="AG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G$7),0)
)
/IF($H$5="10aあたり",$I$3*10,1),"")</f>
        <v>0</v>
      </c>
      <c r="AH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H$7),0)
)
/IF($H$5="10aあたり",$I$3*10,1),"")</f>
        <v>0</v>
      </c>
      <c r="AI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I$7),0)
)
/IF($H$5="10aあたり",$I$3*10,1),"")</f>
        <v>0</v>
      </c>
      <c r="AJ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J$7),0)
)
/IF($H$5="10aあたり",$I$3*10,1),"")</f>
        <v>0</v>
      </c>
      <c r="AK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K$7),0)
)
/IF($H$5="10aあたり",$I$3*10,1),"")</f>
        <v>0</v>
      </c>
      <c r="AL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L$7),0)
)
/IF($H$5="10aあたり",$I$3*10,1),"")</f>
        <v>0</v>
      </c>
      <c r="AM46" s="35">
        <f ca="1">IFERROR(
(
SUMIFS(IF($H$4="作業時間（hh:mm）",中間処理!$G:$G,中間処理!$I:$I),中間処理!$E:$E,IF($H$3="すべての作付","&lt;&gt;",$H$3),中間処理!$F:$F,$G46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46,中間処理!$B:$B,"予定",中間処理!$C:$C,"&gt;="&amp;$H$1,中間処理!$C:$C,"&lt;="&amp;$H$2,中間処理!$D:$D,AM$7),0)
)
/IF($H$5="10aあたり",$I$3*10,1),"")</f>
        <v>0</v>
      </c>
    </row>
    <row r="47" spans="1:40">
      <c r="H47" s="13"/>
      <c r="I47" s="22" t="str">
        <f>IF(H47="","",
IF(H$4="作業時間（hh:mm）",SUM(J47:AM47),
IF(
COUNTIFS(単価情報!C:C,G47,単価情報!B:B,"作業者",単価情報!K:K,"&gt;="&amp;H$1,単価情報!J:J,"&lt;="&amp;H$2)
+COUNTIFS(単価情報!C:C,G47,単価情報!B:B,"作業者",単価情報!K:K,"",単価情報!J:J,"&lt;="&amp;H$2)=0,
"単価設定なし",SUM(J47:AM47))))</f>
        <v/>
      </c>
      <c r="J47" s="34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J$7),0)
)
/IF($H$5="10aあたり",$I$3*10,1),"")</f>
        <v>0</v>
      </c>
      <c r="K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K$7),0)
)
/IF($H$5="10aあたり",$I$3*10,1),"")</f>
        <v>0</v>
      </c>
      <c r="L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L$7),0)
)
/IF($H$5="10aあたり",$I$3*10,1),"")</f>
        <v>0</v>
      </c>
      <c r="M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M$7),0)
)
/IF($H$5="10aあたり",$I$3*10,1),"")</f>
        <v>0</v>
      </c>
      <c r="N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N$7),0)
)
/IF($H$5="10aあたり",$I$3*10,1),"")</f>
        <v>0</v>
      </c>
      <c r="O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O$7),0)
)
/IF($H$5="10aあたり",$I$3*10,1),"")</f>
        <v>0</v>
      </c>
      <c r="P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P$7),0)
)
/IF($H$5="10aあたり",$I$3*10,1),"")</f>
        <v>0</v>
      </c>
      <c r="Q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Q$7),0)
)
/IF($H$5="10aあたり",$I$3*10,1),"")</f>
        <v>0</v>
      </c>
      <c r="R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R$7),0)
)
/IF($H$5="10aあたり",$I$3*10,1),"")</f>
        <v>0</v>
      </c>
      <c r="S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S$7),0)
)
/IF($H$5="10aあたり",$I$3*10,1),"")</f>
        <v>0</v>
      </c>
      <c r="T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T$7),0)
)
/IF($H$5="10aあたり",$I$3*10,1),"")</f>
        <v>0</v>
      </c>
      <c r="U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U$7),0)
)
/IF($H$5="10aあたり",$I$3*10,1),"")</f>
        <v>0</v>
      </c>
      <c r="V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V$7),0)
)
/IF($H$5="10aあたり",$I$3*10,1),"")</f>
        <v>0</v>
      </c>
      <c r="W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W$7),0)
)
/IF($H$5="10aあたり",$I$3*10,1),"")</f>
        <v>0</v>
      </c>
      <c r="X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X$7),0)
)
/IF($H$5="10aあたり",$I$3*10,1),"")</f>
        <v>0</v>
      </c>
      <c r="Y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Y$7),0)
)
/IF($H$5="10aあたり",$I$3*10,1),"")</f>
        <v>0</v>
      </c>
      <c r="Z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Z$7),0)
)
/IF($H$5="10aあたり",$I$3*10,1),"")</f>
        <v>0</v>
      </c>
      <c r="AA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A$7),0)
)
/IF($H$5="10aあたり",$I$3*10,1),"")</f>
        <v>0</v>
      </c>
      <c r="AB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B$7),0)
)
/IF($H$5="10aあたり",$I$3*10,1),"")</f>
        <v>0</v>
      </c>
      <c r="AC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C$7),0)
)
/IF($H$5="10aあたり",$I$3*10,1),"")</f>
        <v>0</v>
      </c>
      <c r="AD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D$7),0)
)
/IF($H$5="10aあたり",$I$3*10,1),"")</f>
        <v>0</v>
      </c>
      <c r="AE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E$7),0)
)
/IF($H$5="10aあたり",$I$3*10,1),"")</f>
        <v>0</v>
      </c>
      <c r="AF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F$7),0)
)
/IF($H$5="10aあたり",$I$3*10,1),"")</f>
        <v>0</v>
      </c>
      <c r="AG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G$7),0)
)
/IF($H$5="10aあたり",$I$3*10,1),"")</f>
        <v>0</v>
      </c>
      <c r="AH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H$7),0)
)
/IF($H$5="10aあたり",$I$3*10,1),"")</f>
        <v>0</v>
      </c>
      <c r="AI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I$7),0)
)
/IF($H$5="10aあたり",$I$3*10,1),"")</f>
        <v>0</v>
      </c>
      <c r="AJ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J$7),0)
)
/IF($H$5="10aあたり",$I$3*10,1),"")</f>
        <v>0</v>
      </c>
      <c r="AK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K$7),0)
)
/IF($H$5="10aあたり",$I$3*10,1),"")</f>
        <v>0</v>
      </c>
      <c r="AL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L$7),0)
)
/IF($H$5="10aあたり",$I$3*10,1),"")</f>
        <v>0</v>
      </c>
      <c r="AM47" s="35">
        <f ca="1">IFERROR(
(
SUMIFS(IF($H$4="作業時間（hh:mm）",中間処理!$G:$G,中間処理!$I:$I),中間処理!$E:$E,IF($H$3="すべての作付","&lt;&gt;",$H$3),中間処理!$F:$F,$G47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47,中間処理!$B:$B,"予定",中間処理!$C:$C,"&gt;="&amp;$H$1,中間処理!$C:$C,"&lt;="&amp;$H$2,中間処理!$D:$D,AM$7),0)
)
/IF($H$5="10aあたり",$I$3*10,1),"")</f>
        <v>0</v>
      </c>
    </row>
    <row r="48" spans="1:40" s="3" customFormat="1">
      <c r="A48"/>
      <c r="B48"/>
      <c r="E48"/>
      <c r="F48" s="30"/>
      <c r="G48"/>
      <c r="H48" s="13"/>
      <c r="I48" s="22" t="str">
        <f>IF(H48="","",
IF(H$4="作業時間（hh:mm）",SUM(J48:AM48),
IF(
COUNTIFS(単価情報!C:C,G48,単価情報!B:B,"作業者",単価情報!K:K,"&gt;="&amp;H$1,単価情報!J:J,"&lt;="&amp;H$2)
+COUNTIFS(単価情報!C:C,G48,単価情報!B:B,"作業者",単価情報!K:K,"",単価情報!J:J,"&lt;="&amp;H$2)=0,
"単価設定なし",SUM(J48:AM48))))</f>
        <v/>
      </c>
      <c r="J48" s="34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J$7),0)
)
/IF($H$5="10aあたり",$I$3*10,1),"")</f>
        <v>0</v>
      </c>
      <c r="K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K$7),0)
)
/IF($H$5="10aあたり",$I$3*10,1),"")</f>
        <v>0</v>
      </c>
      <c r="L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L$7),0)
)
/IF($H$5="10aあたり",$I$3*10,1),"")</f>
        <v>0</v>
      </c>
      <c r="M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M$7),0)
)
/IF($H$5="10aあたり",$I$3*10,1),"")</f>
        <v>0</v>
      </c>
      <c r="N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N$7),0)
)
/IF($H$5="10aあたり",$I$3*10,1),"")</f>
        <v>0</v>
      </c>
      <c r="O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O$7),0)
)
/IF($H$5="10aあたり",$I$3*10,1),"")</f>
        <v>0</v>
      </c>
      <c r="P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P$7),0)
)
/IF($H$5="10aあたり",$I$3*10,1),"")</f>
        <v>0</v>
      </c>
      <c r="Q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Q$7),0)
)
/IF($H$5="10aあたり",$I$3*10,1),"")</f>
        <v>0</v>
      </c>
      <c r="R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R$7),0)
)
/IF($H$5="10aあたり",$I$3*10,1),"")</f>
        <v>0</v>
      </c>
      <c r="S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S$7),0)
)
/IF($H$5="10aあたり",$I$3*10,1),"")</f>
        <v>0</v>
      </c>
      <c r="T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T$7),0)
)
/IF($H$5="10aあたり",$I$3*10,1),"")</f>
        <v>0</v>
      </c>
      <c r="U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U$7),0)
)
/IF($H$5="10aあたり",$I$3*10,1),"")</f>
        <v>0</v>
      </c>
      <c r="V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V$7),0)
)
/IF($H$5="10aあたり",$I$3*10,1),"")</f>
        <v>0</v>
      </c>
      <c r="W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W$7),0)
)
/IF($H$5="10aあたり",$I$3*10,1),"")</f>
        <v>0</v>
      </c>
      <c r="X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X$7),0)
)
/IF($H$5="10aあたり",$I$3*10,1),"")</f>
        <v>0</v>
      </c>
      <c r="Y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Y$7),0)
)
/IF($H$5="10aあたり",$I$3*10,1),"")</f>
        <v>0</v>
      </c>
      <c r="Z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Z$7),0)
)
/IF($H$5="10aあたり",$I$3*10,1),"")</f>
        <v>0</v>
      </c>
      <c r="AA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A$7),0)
)
/IF($H$5="10aあたり",$I$3*10,1),"")</f>
        <v>0</v>
      </c>
      <c r="AB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B$7),0)
)
/IF($H$5="10aあたり",$I$3*10,1),"")</f>
        <v>0</v>
      </c>
      <c r="AC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C$7),0)
)
/IF($H$5="10aあたり",$I$3*10,1),"")</f>
        <v>0</v>
      </c>
      <c r="AD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D$7),0)
)
/IF($H$5="10aあたり",$I$3*10,1),"")</f>
        <v>0</v>
      </c>
      <c r="AE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E$7),0)
)
/IF($H$5="10aあたり",$I$3*10,1),"")</f>
        <v>0</v>
      </c>
      <c r="AF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F$7),0)
)
/IF($H$5="10aあたり",$I$3*10,1),"")</f>
        <v>0</v>
      </c>
      <c r="AG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G$7),0)
)
/IF($H$5="10aあたり",$I$3*10,1),"")</f>
        <v>0</v>
      </c>
      <c r="AH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H$7),0)
)
/IF($H$5="10aあたり",$I$3*10,1),"")</f>
        <v>0</v>
      </c>
      <c r="AI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I$7),0)
)
/IF($H$5="10aあたり",$I$3*10,1),"")</f>
        <v>0</v>
      </c>
      <c r="AJ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J$7),0)
)
/IF($H$5="10aあたり",$I$3*10,1),"")</f>
        <v>0</v>
      </c>
      <c r="AK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K$7),0)
)
/IF($H$5="10aあたり",$I$3*10,1),"")</f>
        <v>0</v>
      </c>
      <c r="AL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L$7),0)
)
/IF($H$5="10aあたり",$I$3*10,1),"")</f>
        <v>0</v>
      </c>
      <c r="AM48" s="35">
        <f ca="1">IFERROR(
(
SUMIFS(IF($H$4="作業時間（hh:mm）",中間処理!$G:$G,中間処理!$I:$I),中間処理!$E:$E,IF($H$3="すべての作付","&lt;&gt;",$H$3),中間処理!$F:$F,$G48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48,中間処理!$B:$B,"予定",中間処理!$C:$C,"&gt;="&amp;$H$1,中間処理!$C:$C,"&lt;="&amp;$H$2,中間処理!$D:$D,AM$7),0)
)
/IF($H$5="10aあたり",$I$3*10,1),"")</f>
        <v>0</v>
      </c>
      <c r="AN48"/>
    </row>
    <row r="49" spans="1:40" s="3" customFormat="1">
      <c r="A49"/>
      <c r="B49"/>
      <c r="E49"/>
      <c r="F49" s="30"/>
      <c r="G49"/>
      <c r="H49" s="13"/>
      <c r="I49" s="22" t="str">
        <f>IF(H49="","",
IF(H$4="作業時間（hh:mm）",SUM(J49:AM49),
IF(
COUNTIFS(単価情報!C:C,G49,単価情報!B:B,"作業者",単価情報!K:K,"&gt;="&amp;H$1,単価情報!J:J,"&lt;="&amp;H$2)
+COUNTIFS(単価情報!C:C,G49,単価情報!B:B,"作業者",単価情報!K:K,"",単価情報!J:J,"&lt;="&amp;H$2)=0,
"単価設定なし",SUM(J49:AM49))))</f>
        <v/>
      </c>
      <c r="J49" s="34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J$7),0)
)
/IF($H$5="10aあたり",$I$3*10,1),"")</f>
        <v>0</v>
      </c>
      <c r="K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K$7),0)
)
/IF($H$5="10aあたり",$I$3*10,1),"")</f>
        <v>0</v>
      </c>
      <c r="L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L$7),0)
)
/IF($H$5="10aあたり",$I$3*10,1),"")</f>
        <v>0</v>
      </c>
      <c r="M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M$7),0)
)
/IF($H$5="10aあたり",$I$3*10,1),"")</f>
        <v>0</v>
      </c>
      <c r="N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N$7),0)
)
/IF($H$5="10aあたり",$I$3*10,1),"")</f>
        <v>0</v>
      </c>
      <c r="O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O$7),0)
)
/IF($H$5="10aあたり",$I$3*10,1),"")</f>
        <v>0</v>
      </c>
      <c r="P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P$7),0)
)
/IF($H$5="10aあたり",$I$3*10,1),"")</f>
        <v>0</v>
      </c>
      <c r="Q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Q$7),0)
)
/IF($H$5="10aあたり",$I$3*10,1),"")</f>
        <v>0</v>
      </c>
      <c r="R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R$7),0)
)
/IF($H$5="10aあたり",$I$3*10,1),"")</f>
        <v>0</v>
      </c>
      <c r="S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S$7),0)
)
/IF($H$5="10aあたり",$I$3*10,1),"")</f>
        <v>0</v>
      </c>
      <c r="T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T$7),0)
)
/IF($H$5="10aあたり",$I$3*10,1),"")</f>
        <v>0</v>
      </c>
      <c r="U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U$7),0)
)
/IF($H$5="10aあたり",$I$3*10,1),"")</f>
        <v>0</v>
      </c>
      <c r="V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V$7),0)
)
/IF($H$5="10aあたり",$I$3*10,1),"")</f>
        <v>0</v>
      </c>
      <c r="W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W$7),0)
)
/IF($H$5="10aあたり",$I$3*10,1),"")</f>
        <v>0</v>
      </c>
      <c r="X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X$7),0)
)
/IF($H$5="10aあたり",$I$3*10,1),"")</f>
        <v>0</v>
      </c>
      <c r="Y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Y$7),0)
)
/IF($H$5="10aあたり",$I$3*10,1),"")</f>
        <v>0</v>
      </c>
      <c r="Z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Z$7),0)
)
/IF($H$5="10aあたり",$I$3*10,1),"")</f>
        <v>0</v>
      </c>
      <c r="AA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A$7),0)
)
/IF($H$5="10aあたり",$I$3*10,1),"")</f>
        <v>0</v>
      </c>
      <c r="AB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B$7),0)
)
/IF($H$5="10aあたり",$I$3*10,1),"")</f>
        <v>0</v>
      </c>
      <c r="AC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C$7),0)
)
/IF($H$5="10aあたり",$I$3*10,1),"")</f>
        <v>0</v>
      </c>
      <c r="AD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D$7),0)
)
/IF($H$5="10aあたり",$I$3*10,1),"")</f>
        <v>0</v>
      </c>
      <c r="AE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E$7),0)
)
/IF($H$5="10aあたり",$I$3*10,1),"")</f>
        <v>0</v>
      </c>
      <c r="AF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F$7),0)
)
/IF($H$5="10aあたり",$I$3*10,1),"")</f>
        <v>0</v>
      </c>
      <c r="AG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G$7),0)
)
/IF($H$5="10aあたり",$I$3*10,1),"")</f>
        <v>0</v>
      </c>
      <c r="AH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H$7),0)
)
/IF($H$5="10aあたり",$I$3*10,1),"")</f>
        <v>0</v>
      </c>
      <c r="AI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I$7),0)
)
/IF($H$5="10aあたり",$I$3*10,1),"")</f>
        <v>0</v>
      </c>
      <c r="AJ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J$7),0)
)
/IF($H$5="10aあたり",$I$3*10,1),"")</f>
        <v>0</v>
      </c>
      <c r="AK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K$7),0)
)
/IF($H$5="10aあたり",$I$3*10,1),"")</f>
        <v>0</v>
      </c>
      <c r="AL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L$7),0)
)
/IF($H$5="10aあたり",$I$3*10,1),"")</f>
        <v>0</v>
      </c>
      <c r="AM49" s="35">
        <f ca="1">IFERROR(
(
SUMIFS(IF($H$4="作業時間（hh:mm）",中間処理!$G:$G,中間処理!$I:$I),中間処理!$E:$E,IF($H$3="すべての作付","&lt;&gt;",$H$3),中間処理!$F:$F,$G49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49,中間処理!$B:$B,"予定",中間処理!$C:$C,"&gt;="&amp;$H$1,中間処理!$C:$C,"&lt;="&amp;$H$2,中間処理!$D:$D,AM$7),0)
)
/IF($H$5="10aあたり",$I$3*10,1),"")</f>
        <v>0</v>
      </c>
      <c r="AN49"/>
    </row>
    <row r="50" spans="1:40" s="3" customFormat="1">
      <c r="A50"/>
      <c r="B50"/>
      <c r="E50"/>
      <c r="F50" s="30"/>
      <c r="G50"/>
      <c r="H50" s="13"/>
      <c r="I50" s="22" t="str">
        <f>IF(H50="","",
IF(H$4="作業時間（hh:mm）",SUM(J50:AM50),
IF(
COUNTIFS(単価情報!C:C,G50,単価情報!B:B,"作業者",単価情報!K:K,"&gt;="&amp;H$1,単価情報!J:J,"&lt;="&amp;H$2)
+COUNTIFS(単価情報!C:C,G50,単価情報!B:B,"作業者",単価情報!K:K,"",単価情報!J:J,"&lt;="&amp;H$2)=0,
"単価設定なし",SUM(J50:AM50))))</f>
        <v/>
      </c>
      <c r="J50" s="34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J$7),0)
)
/IF($H$5="10aあたり",$I$3*10,1),"")</f>
        <v>0</v>
      </c>
      <c r="K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K$7),0)
)
/IF($H$5="10aあたり",$I$3*10,1),"")</f>
        <v>0</v>
      </c>
      <c r="L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L$7),0)
)
/IF($H$5="10aあたり",$I$3*10,1),"")</f>
        <v>0</v>
      </c>
      <c r="M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M$7),0)
)
/IF($H$5="10aあたり",$I$3*10,1),"")</f>
        <v>0</v>
      </c>
      <c r="N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N$7),0)
)
/IF($H$5="10aあたり",$I$3*10,1),"")</f>
        <v>0</v>
      </c>
      <c r="O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O$7),0)
)
/IF($H$5="10aあたり",$I$3*10,1),"")</f>
        <v>0</v>
      </c>
      <c r="P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P$7),0)
)
/IF($H$5="10aあたり",$I$3*10,1),"")</f>
        <v>0</v>
      </c>
      <c r="Q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Q$7),0)
)
/IF($H$5="10aあたり",$I$3*10,1),"")</f>
        <v>0</v>
      </c>
      <c r="R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R$7),0)
)
/IF($H$5="10aあたり",$I$3*10,1),"")</f>
        <v>0</v>
      </c>
      <c r="S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S$7),0)
)
/IF($H$5="10aあたり",$I$3*10,1),"")</f>
        <v>0</v>
      </c>
      <c r="T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T$7),0)
)
/IF($H$5="10aあたり",$I$3*10,1),"")</f>
        <v>0</v>
      </c>
      <c r="U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U$7),0)
)
/IF($H$5="10aあたり",$I$3*10,1),"")</f>
        <v>0</v>
      </c>
      <c r="V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V$7),0)
)
/IF($H$5="10aあたり",$I$3*10,1),"")</f>
        <v>0</v>
      </c>
      <c r="W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W$7),0)
)
/IF($H$5="10aあたり",$I$3*10,1),"")</f>
        <v>0</v>
      </c>
      <c r="X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X$7),0)
)
/IF($H$5="10aあたり",$I$3*10,1),"")</f>
        <v>0</v>
      </c>
      <c r="Y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Y$7),0)
)
/IF($H$5="10aあたり",$I$3*10,1),"")</f>
        <v>0</v>
      </c>
      <c r="Z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Z$7),0)
)
/IF($H$5="10aあたり",$I$3*10,1),"")</f>
        <v>0</v>
      </c>
      <c r="AA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A$7),0)
)
/IF($H$5="10aあたり",$I$3*10,1),"")</f>
        <v>0</v>
      </c>
      <c r="AB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B$7),0)
)
/IF($H$5="10aあたり",$I$3*10,1),"")</f>
        <v>0</v>
      </c>
      <c r="AC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C$7),0)
)
/IF($H$5="10aあたり",$I$3*10,1),"")</f>
        <v>0</v>
      </c>
      <c r="AD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D$7),0)
)
/IF($H$5="10aあたり",$I$3*10,1),"")</f>
        <v>0</v>
      </c>
      <c r="AE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E$7),0)
)
/IF($H$5="10aあたり",$I$3*10,1),"")</f>
        <v>0</v>
      </c>
      <c r="AF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F$7),0)
)
/IF($H$5="10aあたり",$I$3*10,1),"")</f>
        <v>0</v>
      </c>
      <c r="AG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G$7),0)
)
/IF($H$5="10aあたり",$I$3*10,1),"")</f>
        <v>0</v>
      </c>
      <c r="AH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H$7),0)
)
/IF($H$5="10aあたり",$I$3*10,1),"")</f>
        <v>0</v>
      </c>
      <c r="AI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I$7),0)
)
/IF($H$5="10aあたり",$I$3*10,1),"")</f>
        <v>0</v>
      </c>
      <c r="AJ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J$7),0)
)
/IF($H$5="10aあたり",$I$3*10,1),"")</f>
        <v>0</v>
      </c>
      <c r="AK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K$7),0)
)
/IF($H$5="10aあたり",$I$3*10,1),"")</f>
        <v>0</v>
      </c>
      <c r="AL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L$7),0)
)
/IF($H$5="10aあたり",$I$3*10,1),"")</f>
        <v>0</v>
      </c>
      <c r="AM50" s="35">
        <f ca="1">IFERROR(
(
SUMIFS(IF($H$4="作業時間（hh:mm）",中間処理!$G:$G,中間処理!$I:$I),中間処理!$E:$E,IF($H$3="すべての作付","&lt;&gt;",$H$3),中間処理!$F:$F,$G50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50,中間処理!$B:$B,"予定",中間処理!$C:$C,"&gt;="&amp;$H$1,中間処理!$C:$C,"&lt;="&amp;$H$2,中間処理!$D:$D,AM$7),0)
)
/IF($H$5="10aあたり",$I$3*10,1),"")</f>
        <v>0</v>
      </c>
      <c r="AN50"/>
    </row>
    <row r="51" spans="1:40" s="3" customFormat="1">
      <c r="A51"/>
      <c r="B51"/>
      <c r="E51"/>
      <c r="F51" s="30"/>
      <c r="G51"/>
      <c r="H51" s="13"/>
      <c r="I51" s="22" t="str">
        <f>IF(H51="","",
IF(H$4="作業時間（hh:mm）",SUM(J51:AM51),
IF(
COUNTIFS(単価情報!C:C,G51,単価情報!B:B,"作業者",単価情報!K:K,"&gt;="&amp;H$1,単価情報!J:J,"&lt;="&amp;H$2)
+COUNTIFS(単価情報!C:C,G51,単価情報!B:B,"作業者",単価情報!K:K,"",単価情報!J:J,"&lt;="&amp;H$2)=0,
"単価設定なし",SUM(J51:AM51))))</f>
        <v/>
      </c>
      <c r="J51" s="34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J$7),0)
)
/IF($H$5="10aあたり",$I$3*10,1),"")</f>
        <v>0</v>
      </c>
      <c r="K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K$7),0)
)
/IF($H$5="10aあたり",$I$3*10,1),"")</f>
        <v>0</v>
      </c>
      <c r="L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L$7),0)
)
/IF($H$5="10aあたり",$I$3*10,1),"")</f>
        <v>0</v>
      </c>
      <c r="M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M$7),0)
)
/IF($H$5="10aあたり",$I$3*10,1),"")</f>
        <v>0</v>
      </c>
      <c r="N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N$7),0)
)
/IF($H$5="10aあたり",$I$3*10,1),"")</f>
        <v>0</v>
      </c>
      <c r="O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O$7),0)
)
/IF($H$5="10aあたり",$I$3*10,1),"")</f>
        <v>0</v>
      </c>
      <c r="P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P$7),0)
)
/IF($H$5="10aあたり",$I$3*10,1),"")</f>
        <v>0</v>
      </c>
      <c r="Q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Q$7),0)
)
/IF($H$5="10aあたり",$I$3*10,1),"")</f>
        <v>0</v>
      </c>
      <c r="R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R$7),0)
)
/IF($H$5="10aあたり",$I$3*10,1),"")</f>
        <v>0</v>
      </c>
      <c r="S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S$7),0)
)
/IF($H$5="10aあたり",$I$3*10,1),"")</f>
        <v>0</v>
      </c>
      <c r="T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T$7),0)
)
/IF($H$5="10aあたり",$I$3*10,1),"")</f>
        <v>0</v>
      </c>
      <c r="U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U$7),0)
)
/IF($H$5="10aあたり",$I$3*10,1),"")</f>
        <v>0</v>
      </c>
      <c r="V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V$7),0)
)
/IF($H$5="10aあたり",$I$3*10,1),"")</f>
        <v>0</v>
      </c>
      <c r="W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W$7),0)
)
/IF($H$5="10aあたり",$I$3*10,1),"")</f>
        <v>0</v>
      </c>
      <c r="X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X$7),0)
)
/IF($H$5="10aあたり",$I$3*10,1),"")</f>
        <v>0</v>
      </c>
      <c r="Y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Y$7),0)
)
/IF($H$5="10aあたり",$I$3*10,1),"")</f>
        <v>0</v>
      </c>
      <c r="Z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Z$7),0)
)
/IF($H$5="10aあたり",$I$3*10,1),"")</f>
        <v>0</v>
      </c>
      <c r="AA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A$7),0)
)
/IF($H$5="10aあたり",$I$3*10,1),"")</f>
        <v>0</v>
      </c>
      <c r="AB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B$7),0)
)
/IF($H$5="10aあたり",$I$3*10,1),"")</f>
        <v>0</v>
      </c>
      <c r="AC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C$7),0)
)
/IF($H$5="10aあたり",$I$3*10,1),"")</f>
        <v>0</v>
      </c>
      <c r="AD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D$7),0)
)
/IF($H$5="10aあたり",$I$3*10,1),"")</f>
        <v>0</v>
      </c>
      <c r="AE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E$7),0)
)
/IF($H$5="10aあたり",$I$3*10,1),"")</f>
        <v>0</v>
      </c>
      <c r="AF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F$7),0)
)
/IF($H$5="10aあたり",$I$3*10,1),"")</f>
        <v>0</v>
      </c>
      <c r="AG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G$7),0)
)
/IF($H$5="10aあたり",$I$3*10,1),"")</f>
        <v>0</v>
      </c>
      <c r="AH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H$7),0)
)
/IF($H$5="10aあたり",$I$3*10,1),"")</f>
        <v>0</v>
      </c>
      <c r="AI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I$7),0)
)
/IF($H$5="10aあたり",$I$3*10,1),"")</f>
        <v>0</v>
      </c>
      <c r="AJ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J$7),0)
)
/IF($H$5="10aあたり",$I$3*10,1),"")</f>
        <v>0</v>
      </c>
      <c r="AK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K$7),0)
)
/IF($H$5="10aあたり",$I$3*10,1),"")</f>
        <v>0</v>
      </c>
      <c r="AL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L$7),0)
)
/IF($H$5="10aあたり",$I$3*10,1),"")</f>
        <v>0</v>
      </c>
      <c r="AM51" s="35">
        <f ca="1">IFERROR(
(
SUMIFS(IF($H$4="作業時間（hh:mm）",中間処理!$G:$G,中間処理!$I:$I),中間処理!$E:$E,IF($H$3="すべての作付","&lt;&gt;",$H$3),中間処理!$F:$F,$G51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51,中間処理!$B:$B,"予定",中間処理!$C:$C,"&gt;="&amp;$H$1,中間処理!$C:$C,"&lt;="&amp;$H$2,中間処理!$D:$D,AM$7),0)
)
/IF($H$5="10aあたり",$I$3*10,1),"")</f>
        <v>0</v>
      </c>
      <c r="AN51"/>
    </row>
    <row r="52" spans="1:40" s="3" customFormat="1">
      <c r="A52"/>
      <c r="B52"/>
      <c r="E52"/>
      <c r="F52" s="30"/>
      <c r="G52"/>
      <c r="H52" s="13"/>
      <c r="I52" s="22" t="str">
        <f>IF(H52="","",
IF(H$4="作業時間（hh:mm）",SUM(J52:AM52),
IF(
COUNTIFS(単価情報!C:C,G52,単価情報!B:B,"作業者",単価情報!K:K,"&gt;="&amp;H$1,単価情報!J:J,"&lt;="&amp;H$2)
+COUNTIFS(単価情報!C:C,G52,単価情報!B:B,"作業者",単価情報!K:K,"",単価情報!J:J,"&lt;="&amp;H$2)=0,
"単価設定なし",SUM(J52:AM52))))</f>
        <v/>
      </c>
      <c r="J52" s="34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J$7),0)
)
/IF($H$5="10aあたり",$I$3*10,1),"")</f>
        <v>0</v>
      </c>
      <c r="K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K$7),0)
)
/IF($H$5="10aあたり",$I$3*10,1),"")</f>
        <v>0</v>
      </c>
      <c r="L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L$7),0)
)
/IF($H$5="10aあたり",$I$3*10,1),"")</f>
        <v>0</v>
      </c>
      <c r="M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M$7),0)
)
/IF($H$5="10aあたり",$I$3*10,1),"")</f>
        <v>0</v>
      </c>
      <c r="N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N$7),0)
)
/IF($H$5="10aあたり",$I$3*10,1),"")</f>
        <v>0</v>
      </c>
      <c r="O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O$7),0)
)
/IF($H$5="10aあたり",$I$3*10,1),"")</f>
        <v>0</v>
      </c>
      <c r="P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P$7),0)
)
/IF($H$5="10aあたり",$I$3*10,1),"")</f>
        <v>0</v>
      </c>
      <c r="Q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Q$7),0)
)
/IF($H$5="10aあたり",$I$3*10,1),"")</f>
        <v>0</v>
      </c>
      <c r="R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R$7),0)
)
/IF($H$5="10aあたり",$I$3*10,1),"")</f>
        <v>0</v>
      </c>
      <c r="S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S$7),0)
)
/IF($H$5="10aあたり",$I$3*10,1),"")</f>
        <v>0</v>
      </c>
      <c r="T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T$7),0)
)
/IF($H$5="10aあたり",$I$3*10,1),"")</f>
        <v>0</v>
      </c>
      <c r="U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U$7),0)
)
/IF($H$5="10aあたり",$I$3*10,1),"")</f>
        <v>0</v>
      </c>
      <c r="V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V$7),0)
)
/IF($H$5="10aあたり",$I$3*10,1),"")</f>
        <v>0</v>
      </c>
      <c r="W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W$7),0)
)
/IF($H$5="10aあたり",$I$3*10,1),"")</f>
        <v>0</v>
      </c>
      <c r="X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X$7),0)
)
/IF($H$5="10aあたり",$I$3*10,1),"")</f>
        <v>0</v>
      </c>
      <c r="Y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Y$7),0)
)
/IF($H$5="10aあたり",$I$3*10,1),"")</f>
        <v>0</v>
      </c>
      <c r="Z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Z$7),0)
)
/IF($H$5="10aあたり",$I$3*10,1),"")</f>
        <v>0</v>
      </c>
      <c r="AA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A$7),0)
)
/IF($H$5="10aあたり",$I$3*10,1),"")</f>
        <v>0</v>
      </c>
      <c r="AB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B$7),0)
)
/IF($H$5="10aあたり",$I$3*10,1),"")</f>
        <v>0</v>
      </c>
      <c r="AC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C$7),0)
)
/IF($H$5="10aあたり",$I$3*10,1),"")</f>
        <v>0</v>
      </c>
      <c r="AD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D$7),0)
)
/IF($H$5="10aあたり",$I$3*10,1),"")</f>
        <v>0</v>
      </c>
      <c r="AE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E$7),0)
)
/IF($H$5="10aあたり",$I$3*10,1),"")</f>
        <v>0</v>
      </c>
      <c r="AF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F$7),0)
)
/IF($H$5="10aあたり",$I$3*10,1),"")</f>
        <v>0</v>
      </c>
      <c r="AG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G$7),0)
)
/IF($H$5="10aあたり",$I$3*10,1),"")</f>
        <v>0</v>
      </c>
      <c r="AH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H$7),0)
)
/IF($H$5="10aあたり",$I$3*10,1),"")</f>
        <v>0</v>
      </c>
      <c r="AI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I$7),0)
)
/IF($H$5="10aあたり",$I$3*10,1),"")</f>
        <v>0</v>
      </c>
      <c r="AJ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J$7),0)
)
/IF($H$5="10aあたり",$I$3*10,1),"")</f>
        <v>0</v>
      </c>
      <c r="AK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K$7),0)
)
/IF($H$5="10aあたり",$I$3*10,1),"")</f>
        <v>0</v>
      </c>
      <c r="AL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L$7),0)
)
/IF($H$5="10aあたり",$I$3*10,1),"")</f>
        <v>0</v>
      </c>
      <c r="AM52" s="35">
        <f ca="1">IFERROR(
(
SUMIFS(IF($H$4="作業時間（hh:mm）",中間処理!$G:$G,中間処理!$I:$I),中間処理!$E:$E,IF($H$3="すべての作付","&lt;&gt;",$H$3),中間処理!$F:$F,$G52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52,中間処理!$B:$B,"予定",中間処理!$C:$C,"&gt;="&amp;$H$1,中間処理!$C:$C,"&lt;="&amp;$H$2,中間処理!$D:$D,AM$7),0)
)
/IF($H$5="10aあたり",$I$3*10,1),"")</f>
        <v>0</v>
      </c>
      <c r="AN52"/>
    </row>
    <row r="53" spans="1:40" s="3" customFormat="1">
      <c r="A53"/>
      <c r="B53"/>
      <c r="E53"/>
      <c r="F53" s="30"/>
      <c r="G53"/>
      <c r="H53" s="13"/>
      <c r="I53" s="22" t="str">
        <f>IF(H53="","",
IF(H$4="作業時間（hh:mm）",SUM(J53:AM53),
IF(
COUNTIFS(単価情報!C:C,G53,単価情報!B:B,"作業者",単価情報!K:K,"&gt;="&amp;H$1,単価情報!J:J,"&lt;="&amp;H$2)
+COUNTIFS(単価情報!C:C,G53,単価情報!B:B,"作業者",単価情報!K:K,"",単価情報!J:J,"&lt;="&amp;H$2)=0,
"単価設定なし",SUM(J53:AM53))))</f>
        <v/>
      </c>
      <c r="J53" s="34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J$7),0)
)
/IF($H$5="10aあたり",$I$3*10,1),"")</f>
        <v>0</v>
      </c>
      <c r="K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K$7),0)
)
/IF($H$5="10aあたり",$I$3*10,1),"")</f>
        <v>0</v>
      </c>
      <c r="L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L$7),0)
)
/IF($H$5="10aあたり",$I$3*10,1),"")</f>
        <v>0</v>
      </c>
      <c r="M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M$7),0)
)
/IF($H$5="10aあたり",$I$3*10,1),"")</f>
        <v>0</v>
      </c>
      <c r="N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N$7),0)
)
/IF($H$5="10aあたり",$I$3*10,1),"")</f>
        <v>0</v>
      </c>
      <c r="O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O$7),0)
)
/IF($H$5="10aあたり",$I$3*10,1),"")</f>
        <v>0</v>
      </c>
      <c r="P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P$7),0)
)
/IF($H$5="10aあたり",$I$3*10,1),"")</f>
        <v>0</v>
      </c>
      <c r="Q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Q$7),0)
)
/IF($H$5="10aあたり",$I$3*10,1),"")</f>
        <v>0</v>
      </c>
      <c r="R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R$7),0)
)
/IF($H$5="10aあたり",$I$3*10,1),"")</f>
        <v>0</v>
      </c>
      <c r="S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S$7),0)
)
/IF($H$5="10aあたり",$I$3*10,1),"")</f>
        <v>0</v>
      </c>
      <c r="T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T$7),0)
)
/IF($H$5="10aあたり",$I$3*10,1),"")</f>
        <v>0</v>
      </c>
      <c r="U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U$7),0)
)
/IF($H$5="10aあたり",$I$3*10,1),"")</f>
        <v>0</v>
      </c>
      <c r="V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V$7),0)
)
/IF($H$5="10aあたり",$I$3*10,1),"")</f>
        <v>0</v>
      </c>
      <c r="W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W$7),0)
)
/IF($H$5="10aあたり",$I$3*10,1),"")</f>
        <v>0</v>
      </c>
      <c r="X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X$7),0)
)
/IF($H$5="10aあたり",$I$3*10,1),"")</f>
        <v>0</v>
      </c>
      <c r="Y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Y$7),0)
)
/IF($H$5="10aあたり",$I$3*10,1),"")</f>
        <v>0</v>
      </c>
      <c r="Z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Z$7),0)
)
/IF($H$5="10aあたり",$I$3*10,1),"")</f>
        <v>0</v>
      </c>
      <c r="AA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A$7),0)
)
/IF($H$5="10aあたり",$I$3*10,1),"")</f>
        <v>0</v>
      </c>
      <c r="AB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B$7),0)
)
/IF($H$5="10aあたり",$I$3*10,1),"")</f>
        <v>0</v>
      </c>
      <c r="AC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C$7),0)
)
/IF($H$5="10aあたり",$I$3*10,1),"")</f>
        <v>0</v>
      </c>
      <c r="AD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D$7),0)
)
/IF($H$5="10aあたり",$I$3*10,1),"")</f>
        <v>0</v>
      </c>
      <c r="AE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E$7),0)
)
/IF($H$5="10aあたり",$I$3*10,1),"")</f>
        <v>0</v>
      </c>
      <c r="AF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F$7),0)
)
/IF($H$5="10aあたり",$I$3*10,1),"")</f>
        <v>0</v>
      </c>
      <c r="AG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G$7),0)
)
/IF($H$5="10aあたり",$I$3*10,1),"")</f>
        <v>0</v>
      </c>
      <c r="AH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H$7),0)
)
/IF($H$5="10aあたり",$I$3*10,1),"")</f>
        <v>0</v>
      </c>
      <c r="AI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I$7),0)
)
/IF($H$5="10aあたり",$I$3*10,1),"")</f>
        <v>0</v>
      </c>
      <c r="AJ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J$7),0)
)
/IF($H$5="10aあたり",$I$3*10,1),"")</f>
        <v>0</v>
      </c>
      <c r="AK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K$7),0)
)
/IF($H$5="10aあたり",$I$3*10,1),"")</f>
        <v>0</v>
      </c>
      <c r="AL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L$7),0)
)
/IF($H$5="10aあたり",$I$3*10,1),"")</f>
        <v>0</v>
      </c>
      <c r="AM53" s="35">
        <f ca="1">IFERROR(
(
SUMIFS(IF($H$4="作業時間（hh:mm）",中間処理!$G:$G,中間処理!$I:$I),中間処理!$E:$E,IF($H$3="すべての作付","&lt;&gt;",$H$3),中間処理!$F:$F,$G53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53,中間処理!$B:$B,"予定",中間処理!$C:$C,"&gt;="&amp;$H$1,中間処理!$C:$C,"&lt;="&amp;$H$2,中間処理!$D:$D,AM$7),0)
)
/IF($H$5="10aあたり",$I$3*10,1),"")</f>
        <v>0</v>
      </c>
      <c r="AN53"/>
    </row>
    <row r="54" spans="1:40" s="3" customFormat="1">
      <c r="A54"/>
      <c r="B54"/>
      <c r="E54"/>
      <c r="F54" s="30"/>
      <c r="G54"/>
      <c r="H54" s="13"/>
      <c r="I54" s="22" t="str">
        <f>IF(H54="","",
IF(H$4="作業時間（hh:mm）",SUM(J54:AM54),
IF(
COUNTIFS(単価情報!C:C,G54,単価情報!B:B,"作業者",単価情報!K:K,"&gt;="&amp;H$1,単価情報!J:J,"&lt;="&amp;H$2)
+COUNTIFS(単価情報!C:C,G54,単価情報!B:B,"作業者",単価情報!K:K,"",単価情報!J:J,"&lt;="&amp;H$2)=0,
"単価設定なし",SUM(J54:AM54))))</f>
        <v/>
      </c>
      <c r="J54" s="34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J$7),0)
)
/IF($H$5="10aあたり",$I$3*10,1),"")</f>
        <v>0</v>
      </c>
      <c r="K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K$7),0)
)
/IF($H$5="10aあたり",$I$3*10,1),"")</f>
        <v>0</v>
      </c>
      <c r="L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L$7),0)
)
/IF($H$5="10aあたり",$I$3*10,1),"")</f>
        <v>0</v>
      </c>
      <c r="M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M$7),0)
)
/IF($H$5="10aあたり",$I$3*10,1),"")</f>
        <v>0</v>
      </c>
      <c r="N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N$7),0)
)
/IF($H$5="10aあたり",$I$3*10,1),"")</f>
        <v>0</v>
      </c>
      <c r="O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O$7),0)
)
/IF($H$5="10aあたり",$I$3*10,1),"")</f>
        <v>0</v>
      </c>
      <c r="P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P$7),0)
)
/IF($H$5="10aあたり",$I$3*10,1),"")</f>
        <v>0</v>
      </c>
      <c r="Q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Q$7),0)
)
/IF($H$5="10aあたり",$I$3*10,1),"")</f>
        <v>0</v>
      </c>
      <c r="R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R$7),0)
)
/IF($H$5="10aあたり",$I$3*10,1),"")</f>
        <v>0</v>
      </c>
      <c r="S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S$7),0)
)
/IF($H$5="10aあたり",$I$3*10,1),"")</f>
        <v>0</v>
      </c>
      <c r="T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T$7),0)
)
/IF($H$5="10aあたり",$I$3*10,1),"")</f>
        <v>0</v>
      </c>
      <c r="U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U$7),0)
)
/IF($H$5="10aあたり",$I$3*10,1),"")</f>
        <v>0</v>
      </c>
      <c r="V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V$7),0)
)
/IF($H$5="10aあたり",$I$3*10,1),"")</f>
        <v>0</v>
      </c>
      <c r="W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W$7),0)
)
/IF($H$5="10aあたり",$I$3*10,1),"")</f>
        <v>0</v>
      </c>
      <c r="X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X$7),0)
)
/IF($H$5="10aあたり",$I$3*10,1),"")</f>
        <v>0</v>
      </c>
      <c r="Y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Y$7),0)
)
/IF($H$5="10aあたり",$I$3*10,1),"")</f>
        <v>0</v>
      </c>
      <c r="Z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Z$7),0)
)
/IF($H$5="10aあたり",$I$3*10,1),"")</f>
        <v>0</v>
      </c>
      <c r="AA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A$7),0)
)
/IF($H$5="10aあたり",$I$3*10,1),"")</f>
        <v>0</v>
      </c>
      <c r="AB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B$7),0)
)
/IF($H$5="10aあたり",$I$3*10,1),"")</f>
        <v>0</v>
      </c>
      <c r="AC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C$7),0)
)
/IF($H$5="10aあたり",$I$3*10,1),"")</f>
        <v>0</v>
      </c>
      <c r="AD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D$7),0)
)
/IF($H$5="10aあたり",$I$3*10,1),"")</f>
        <v>0</v>
      </c>
      <c r="AE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E$7),0)
)
/IF($H$5="10aあたり",$I$3*10,1),"")</f>
        <v>0</v>
      </c>
      <c r="AF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F$7),0)
)
/IF($H$5="10aあたり",$I$3*10,1),"")</f>
        <v>0</v>
      </c>
      <c r="AG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G$7),0)
)
/IF($H$5="10aあたり",$I$3*10,1),"")</f>
        <v>0</v>
      </c>
      <c r="AH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H$7),0)
)
/IF($H$5="10aあたり",$I$3*10,1),"")</f>
        <v>0</v>
      </c>
      <c r="AI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I$7),0)
)
/IF($H$5="10aあたり",$I$3*10,1),"")</f>
        <v>0</v>
      </c>
      <c r="AJ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J$7),0)
)
/IF($H$5="10aあたり",$I$3*10,1),"")</f>
        <v>0</v>
      </c>
      <c r="AK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K$7),0)
)
/IF($H$5="10aあたり",$I$3*10,1),"")</f>
        <v>0</v>
      </c>
      <c r="AL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L$7),0)
)
/IF($H$5="10aあたり",$I$3*10,1),"")</f>
        <v>0</v>
      </c>
      <c r="AM54" s="35">
        <f ca="1">IFERROR(
(
SUMIFS(IF($H$4="作業時間（hh:mm）",中間処理!$G:$G,中間処理!$I:$I),中間処理!$E:$E,IF($H$3="すべての作付","&lt;&gt;",$H$3),中間処理!$F:$F,$G54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54,中間処理!$B:$B,"予定",中間処理!$C:$C,"&gt;="&amp;$H$1,中間処理!$C:$C,"&lt;="&amp;$H$2,中間処理!$D:$D,AM$7),0)
)
/IF($H$5="10aあたり",$I$3*10,1),"")</f>
        <v>0</v>
      </c>
      <c r="AN54"/>
    </row>
    <row r="55" spans="1:40" s="3" customFormat="1">
      <c r="A55"/>
      <c r="B55"/>
      <c r="E55"/>
      <c r="F55" s="30"/>
      <c r="G55"/>
      <c r="H55" s="13"/>
      <c r="I55" s="22" t="str">
        <f>IF(H55="","",
IF(H$4="作業時間（hh:mm）",SUM(J55:AM55),
IF(
COUNTIFS(単価情報!C:C,G55,単価情報!B:B,"作業者",単価情報!K:K,"&gt;="&amp;H$1,単価情報!J:J,"&lt;="&amp;H$2)
+COUNTIFS(単価情報!C:C,G55,単価情報!B:B,"作業者",単価情報!K:K,"",単価情報!J:J,"&lt;="&amp;H$2)=0,
"単価設定なし",SUM(J55:AM55))))</f>
        <v/>
      </c>
      <c r="J55" s="34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J$7),0)
)
/IF($H$5="10aあたり",$I$3*10,1),"")</f>
        <v>0</v>
      </c>
      <c r="K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K$7),0)
)
/IF($H$5="10aあたり",$I$3*10,1),"")</f>
        <v>0</v>
      </c>
      <c r="L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L$7),0)
)
/IF($H$5="10aあたり",$I$3*10,1),"")</f>
        <v>0</v>
      </c>
      <c r="M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M$7),0)
)
/IF($H$5="10aあたり",$I$3*10,1),"")</f>
        <v>0</v>
      </c>
      <c r="N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N$7),0)
)
/IF($H$5="10aあたり",$I$3*10,1),"")</f>
        <v>0</v>
      </c>
      <c r="O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O$7),0)
)
/IF($H$5="10aあたり",$I$3*10,1),"")</f>
        <v>0</v>
      </c>
      <c r="P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P$7),0)
)
/IF($H$5="10aあたり",$I$3*10,1),"")</f>
        <v>0</v>
      </c>
      <c r="Q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Q$7),0)
)
/IF($H$5="10aあたり",$I$3*10,1),"")</f>
        <v>0</v>
      </c>
      <c r="R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R$7),0)
)
/IF($H$5="10aあたり",$I$3*10,1),"")</f>
        <v>0</v>
      </c>
      <c r="S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S$7),0)
)
/IF($H$5="10aあたり",$I$3*10,1),"")</f>
        <v>0</v>
      </c>
      <c r="T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T$7),0)
)
/IF($H$5="10aあたり",$I$3*10,1),"")</f>
        <v>0</v>
      </c>
      <c r="U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U$7),0)
)
/IF($H$5="10aあたり",$I$3*10,1),"")</f>
        <v>0</v>
      </c>
      <c r="V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V$7),0)
)
/IF($H$5="10aあたり",$I$3*10,1),"")</f>
        <v>0</v>
      </c>
      <c r="W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W$7),0)
)
/IF($H$5="10aあたり",$I$3*10,1),"")</f>
        <v>0</v>
      </c>
      <c r="X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X$7),0)
)
/IF($H$5="10aあたり",$I$3*10,1),"")</f>
        <v>0</v>
      </c>
      <c r="Y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Y$7),0)
)
/IF($H$5="10aあたり",$I$3*10,1),"")</f>
        <v>0</v>
      </c>
      <c r="Z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Z$7),0)
)
/IF($H$5="10aあたり",$I$3*10,1),"")</f>
        <v>0</v>
      </c>
      <c r="AA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A$7),0)
)
/IF($H$5="10aあたり",$I$3*10,1),"")</f>
        <v>0</v>
      </c>
      <c r="AB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B$7),0)
)
/IF($H$5="10aあたり",$I$3*10,1),"")</f>
        <v>0</v>
      </c>
      <c r="AC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C$7),0)
)
/IF($H$5="10aあたり",$I$3*10,1),"")</f>
        <v>0</v>
      </c>
      <c r="AD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D$7),0)
)
/IF($H$5="10aあたり",$I$3*10,1),"")</f>
        <v>0</v>
      </c>
      <c r="AE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E$7),0)
)
/IF($H$5="10aあたり",$I$3*10,1),"")</f>
        <v>0</v>
      </c>
      <c r="AF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F$7),0)
)
/IF($H$5="10aあたり",$I$3*10,1),"")</f>
        <v>0</v>
      </c>
      <c r="AG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G$7),0)
)
/IF($H$5="10aあたり",$I$3*10,1),"")</f>
        <v>0</v>
      </c>
      <c r="AH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H$7),0)
)
/IF($H$5="10aあたり",$I$3*10,1),"")</f>
        <v>0</v>
      </c>
      <c r="AI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I$7),0)
)
/IF($H$5="10aあたり",$I$3*10,1),"")</f>
        <v>0</v>
      </c>
      <c r="AJ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J$7),0)
)
/IF($H$5="10aあたり",$I$3*10,1),"")</f>
        <v>0</v>
      </c>
      <c r="AK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K$7),0)
)
/IF($H$5="10aあたり",$I$3*10,1),"")</f>
        <v>0</v>
      </c>
      <c r="AL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L$7),0)
)
/IF($H$5="10aあたり",$I$3*10,1),"")</f>
        <v>0</v>
      </c>
      <c r="AM55" s="35">
        <f ca="1">IFERROR(
(
SUMIFS(IF($H$4="作業時間（hh:mm）",中間処理!$G:$G,中間処理!$I:$I),中間処理!$E:$E,IF($H$3="すべての作付","&lt;&gt;",$H$3),中間処理!$F:$F,$G55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55,中間処理!$B:$B,"予定",中間処理!$C:$C,"&gt;="&amp;$H$1,中間処理!$C:$C,"&lt;="&amp;$H$2,中間処理!$D:$D,AM$7),0)
)
/IF($H$5="10aあたり",$I$3*10,1),"")</f>
        <v>0</v>
      </c>
      <c r="AN55"/>
    </row>
    <row r="56" spans="1:40" s="3" customFormat="1">
      <c r="A56"/>
      <c r="B56"/>
      <c r="E56"/>
      <c r="F56" s="30"/>
      <c r="G56"/>
      <c r="H56" s="13"/>
      <c r="I56" s="22" t="str">
        <f>IF(H56="","",
IF(H$4="作業時間（hh:mm）",SUM(J56:AM56),
IF(
COUNTIFS(単価情報!C:C,G56,単価情報!B:B,"作業者",単価情報!K:K,"&gt;="&amp;H$1,単価情報!J:J,"&lt;="&amp;H$2)
+COUNTIFS(単価情報!C:C,G56,単価情報!B:B,"作業者",単価情報!K:K,"",単価情報!J:J,"&lt;="&amp;H$2)=0,
"単価設定なし",SUM(J56:AM56))))</f>
        <v/>
      </c>
      <c r="J56" s="34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J$7),0)
)
/IF($H$5="10aあたり",$I$3*10,1),"")</f>
        <v>0</v>
      </c>
      <c r="K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K$7),0)
)
/IF($H$5="10aあたり",$I$3*10,1),"")</f>
        <v>0</v>
      </c>
      <c r="L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L$7),0)
)
/IF($H$5="10aあたり",$I$3*10,1),"")</f>
        <v>0</v>
      </c>
      <c r="M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M$7),0)
)
/IF($H$5="10aあたり",$I$3*10,1),"")</f>
        <v>0</v>
      </c>
      <c r="N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N$7),0)
)
/IF($H$5="10aあたり",$I$3*10,1),"")</f>
        <v>0</v>
      </c>
      <c r="O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O$7),0)
)
/IF($H$5="10aあたり",$I$3*10,1),"")</f>
        <v>0</v>
      </c>
      <c r="P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P$7),0)
)
/IF($H$5="10aあたり",$I$3*10,1),"")</f>
        <v>0</v>
      </c>
      <c r="Q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Q$7),0)
)
/IF($H$5="10aあたり",$I$3*10,1),"")</f>
        <v>0</v>
      </c>
      <c r="R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R$7),0)
)
/IF($H$5="10aあたり",$I$3*10,1),"")</f>
        <v>0</v>
      </c>
      <c r="S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S$7),0)
)
/IF($H$5="10aあたり",$I$3*10,1),"")</f>
        <v>0</v>
      </c>
      <c r="T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T$7),0)
)
/IF($H$5="10aあたり",$I$3*10,1),"")</f>
        <v>0</v>
      </c>
      <c r="U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U$7),0)
)
/IF($H$5="10aあたり",$I$3*10,1),"")</f>
        <v>0</v>
      </c>
      <c r="V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V$7),0)
)
/IF($H$5="10aあたり",$I$3*10,1),"")</f>
        <v>0</v>
      </c>
      <c r="W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W$7),0)
)
/IF($H$5="10aあたり",$I$3*10,1),"")</f>
        <v>0</v>
      </c>
      <c r="X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X$7),0)
)
/IF($H$5="10aあたり",$I$3*10,1),"")</f>
        <v>0</v>
      </c>
      <c r="Y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Y$7),0)
)
/IF($H$5="10aあたり",$I$3*10,1),"")</f>
        <v>0</v>
      </c>
      <c r="Z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Z$7),0)
)
/IF($H$5="10aあたり",$I$3*10,1),"")</f>
        <v>0</v>
      </c>
      <c r="AA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A$7),0)
)
/IF($H$5="10aあたり",$I$3*10,1),"")</f>
        <v>0</v>
      </c>
      <c r="AB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B$7),0)
)
/IF($H$5="10aあたり",$I$3*10,1),"")</f>
        <v>0</v>
      </c>
      <c r="AC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C$7),0)
)
/IF($H$5="10aあたり",$I$3*10,1),"")</f>
        <v>0</v>
      </c>
      <c r="AD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D$7),0)
)
/IF($H$5="10aあたり",$I$3*10,1),"")</f>
        <v>0</v>
      </c>
      <c r="AE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E$7),0)
)
/IF($H$5="10aあたり",$I$3*10,1),"")</f>
        <v>0</v>
      </c>
      <c r="AF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F$7),0)
)
/IF($H$5="10aあたり",$I$3*10,1),"")</f>
        <v>0</v>
      </c>
      <c r="AG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G$7),0)
)
/IF($H$5="10aあたり",$I$3*10,1),"")</f>
        <v>0</v>
      </c>
      <c r="AH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H$7),0)
)
/IF($H$5="10aあたり",$I$3*10,1),"")</f>
        <v>0</v>
      </c>
      <c r="AI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I$7),0)
)
/IF($H$5="10aあたり",$I$3*10,1),"")</f>
        <v>0</v>
      </c>
      <c r="AJ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J$7),0)
)
/IF($H$5="10aあたり",$I$3*10,1),"")</f>
        <v>0</v>
      </c>
      <c r="AK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K$7),0)
)
/IF($H$5="10aあたり",$I$3*10,1),"")</f>
        <v>0</v>
      </c>
      <c r="AL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L$7),0)
)
/IF($H$5="10aあたり",$I$3*10,1),"")</f>
        <v>0</v>
      </c>
      <c r="AM56" s="35">
        <f ca="1">IFERROR(
(
SUMIFS(IF($H$4="作業時間（hh:mm）",中間処理!$G:$G,中間処理!$I:$I),中間処理!$E:$E,IF($H$3="すべての作付","&lt;&gt;",$H$3),中間処理!$F:$F,$G56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56,中間処理!$B:$B,"予定",中間処理!$C:$C,"&gt;="&amp;$H$1,中間処理!$C:$C,"&lt;="&amp;$H$2,中間処理!$D:$D,AM$7),0)
)
/IF($H$5="10aあたり",$I$3*10,1),"")</f>
        <v>0</v>
      </c>
      <c r="AN56"/>
    </row>
    <row r="57" spans="1:40" s="3" customFormat="1">
      <c r="A57"/>
      <c r="B57"/>
      <c r="E57"/>
      <c r="F57" s="30"/>
      <c r="G57"/>
      <c r="H57" s="13"/>
      <c r="I57" s="22" t="str">
        <f>IF(H57="","",
IF(H$4="作業時間（hh:mm）",SUM(J57:AM57),
IF(
COUNTIFS(単価情報!C:C,G57,単価情報!B:B,"作業者",単価情報!K:K,"&gt;="&amp;H$1,単価情報!J:J,"&lt;="&amp;H$2)
+COUNTIFS(単価情報!C:C,G57,単価情報!B:B,"作業者",単価情報!K:K,"",単価情報!J:J,"&lt;="&amp;H$2)=0,
"単価設定なし",SUM(J57:AM57))))</f>
        <v/>
      </c>
      <c r="J57" s="34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J$7),0)
)
/IF($H$5="10aあたり",$I$3*10,1),"")</f>
        <v>0</v>
      </c>
      <c r="K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K$7),0)
)
/IF($H$5="10aあたり",$I$3*10,1),"")</f>
        <v>0</v>
      </c>
      <c r="L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L$7),0)
)
/IF($H$5="10aあたり",$I$3*10,1),"")</f>
        <v>0</v>
      </c>
      <c r="M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M$7),0)
)
/IF($H$5="10aあたり",$I$3*10,1),"")</f>
        <v>0</v>
      </c>
      <c r="N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N$7),0)
)
/IF($H$5="10aあたり",$I$3*10,1),"")</f>
        <v>0</v>
      </c>
      <c r="O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O$7),0)
)
/IF($H$5="10aあたり",$I$3*10,1),"")</f>
        <v>0</v>
      </c>
      <c r="P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P$7),0)
)
/IF($H$5="10aあたり",$I$3*10,1),"")</f>
        <v>0</v>
      </c>
      <c r="Q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Q$7),0)
)
/IF($H$5="10aあたり",$I$3*10,1),"")</f>
        <v>0</v>
      </c>
      <c r="R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R$7),0)
)
/IF($H$5="10aあたり",$I$3*10,1),"")</f>
        <v>0</v>
      </c>
      <c r="S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S$7),0)
)
/IF($H$5="10aあたり",$I$3*10,1),"")</f>
        <v>0</v>
      </c>
      <c r="T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T$7),0)
)
/IF($H$5="10aあたり",$I$3*10,1),"")</f>
        <v>0</v>
      </c>
      <c r="U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U$7),0)
)
/IF($H$5="10aあたり",$I$3*10,1),"")</f>
        <v>0</v>
      </c>
      <c r="V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V$7),0)
)
/IF($H$5="10aあたり",$I$3*10,1),"")</f>
        <v>0</v>
      </c>
      <c r="W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W$7),0)
)
/IF($H$5="10aあたり",$I$3*10,1),"")</f>
        <v>0</v>
      </c>
      <c r="X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X$7),0)
)
/IF($H$5="10aあたり",$I$3*10,1),"")</f>
        <v>0</v>
      </c>
      <c r="Y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Y$7),0)
)
/IF($H$5="10aあたり",$I$3*10,1),"")</f>
        <v>0</v>
      </c>
      <c r="Z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Z$7),0)
)
/IF($H$5="10aあたり",$I$3*10,1),"")</f>
        <v>0</v>
      </c>
      <c r="AA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A$7),0)
)
/IF($H$5="10aあたり",$I$3*10,1),"")</f>
        <v>0</v>
      </c>
      <c r="AB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B$7),0)
)
/IF($H$5="10aあたり",$I$3*10,1),"")</f>
        <v>0</v>
      </c>
      <c r="AC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C$7),0)
)
/IF($H$5="10aあたり",$I$3*10,1),"")</f>
        <v>0</v>
      </c>
      <c r="AD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D$7),0)
)
/IF($H$5="10aあたり",$I$3*10,1),"")</f>
        <v>0</v>
      </c>
      <c r="AE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E$7),0)
)
/IF($H$5="10aあたり",$I$3*10,1),"")</f>
        <v>0</v>
      </c>
      <c r="AF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F$7),0)
)
/IF($H$5="10aあたり",$I$3*10,1),"")</f>
        <v>0</v>
      </c>
      <c r="AG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G$7),0)
)
/IF($H$5="10aあたり",$I$3*10,1),"")</f>
        <v>0</v>
      </c>
      <c r="AH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H$7),0)
)
/IF($H$5="10aあたり",$I$3*10,1),"")</f>
        <v>0</v>
      </c>
      <c r="AI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I$7),0)
)
/IF($H$5="10aあたり",$I$3*10,1),"")</f>
        <v>0</v>
      </c>
      <c r="AJ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J$7),0)
)
/IF($H$5="10aあたり",$I$3*10,1),"")</f>
        <v>0</v>
      </c>
      <c r="AK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K$7),0)
)
/IF($H$5="10aあたり",$I$3*10,1),"")</f>
        <v>0</v>
      </c>
      <c r="AL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L$7),0)
)
/IF($H$5="10aあたり",$I$3*10,1),"")</f>
        <v>0</v>
      </c>
      <c r="AM57" s="35">
        <f ca="1">IFERROR(
(
SUMIFS(IF($H$4="作業時間（hh:mm）",中間処理!$G:$G,中間処理!$I:$I),中間処理!$E:$E,IF($H$3="すべての作付","&lt;&gt;",$H$3),中間処理!$F:$F,$G57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57,中間処理!$B:$B,"予定",中間処理!$C:$C,"&gt;="&amp;$H$1,中間処理!$C:$C,"&lt;="&amp;$H$2,中間処理!$D:$D,AM$7),0)
)
/IF($H$5="10aあたり",$I$3*10,1),"")</f>
        <v>0</v>
      </c>
      <c r="AN57"/>
    </row>
    <row r="58" spans="1:40" s="3" customFormat="1">
      <c r="A58"/>
      <c r="B58"/>
      <c r="E58"/>
      <c r="F58" s="30"/>
      <c r="G58"/>
      <c r="H58" s="13"/>
      <c r="I58" s="22" t="str">
        <f>IF(H58="","",
IF(H$4="作業時間（hh:mm）",SUM(J58:AM58),
IF(
COUNTIFS(単価情報!C:C,G58,単価情報!B:B,"作業者",単価情報!K:K,"&gt;="&amp;H$1,単価情報!J:J,"&lt;="&amp;H$2)
+COUNTIFS(単価情報!C:C,G58,単価情報!B:B,"作業者",単価情報!K:K,"",単価情報!J:J,"&lt;="&amp;H$2)=0,
"単価設定なし",SUM(J58:AM58))))</f>
        <v/>
      </c>
      <c r="J58" s="34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J$7),0)
)
/IF($H$5="10aあたり",$I$3*10,1),"")</f>
        <v>0</v>
      </c>
      <c r="K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K$7),0)
)
/IF($H$5="10aあたり",$I$3*10,1),"")</f>
        <v>0</v>
      </c>
      <c r="L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L$7),0)
)
/IF($H$5="10aあたり",$I$3*10,1),"")</f>
        <v>0</v>
      </c>
      <c r="M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M$7),0)
)
/IF($H$5="10aあたり",$I$3*10,1),"")</f>
        <v>0</v>
      </c>
      <c r="N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N$7),0)
)
/IF($H$5="10aあたり",$I$3*10,1),"")</f>
        <v>0</v>
      </c>
      <c r="O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O$7),0)
)
/IF($H$5="10aあたり",$I$3*10,1),"")</f>
        <v>0</v>
      </c>
      <c r="P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P$7),0)
)
/IF($H$5="10aあたり",$I$3*10,1),"")</f>
        <v>0</v>
      </c>
      <c r="Q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Q$7),0)
)
/IF($H$5="10aあたり",$I$3*10,1),"")</f>
        <v>0</v>
      </c>
      <c r="R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R$7),0)
)
/IF($H$5="10aあたり",$I$3*10,1),"")</f>
        <v>0</v>
      </c>
      <c r="S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S$7),0)
)
/IF($H$5="10aあたり",$I$3*10,1),"")</f>
        <v>0</v>
      </c>
      <c r="T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T$7),0)
)
/IF($H$5="10aあたり",$I$3*10,1),"")</f>
        <v>0</v>
      </c>
      <c r="U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U$7),0)
)
/IF($H$5="10aあたり",$I$3*10,1),"")</f>
        <v>0</v>
      </c>
      <c r="V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V$7),0)
)
/IF($H$5="10aあたり",$I$3*10,1),"")</f>
        <v>0</v>
      </c>
      <c r="W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W$7),0)
)
/IF($H$5="10aあたり",$I$3*10,1),"")</f>
        <v>0</v>
      </c>
      <c r="X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X$7),0)
)
/IF($H$5="10aあたり",$I$3*10,1),"")</f>
        <v>0</v>
      </c>
      <c r="Y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Y$7),0)
)
/IF($H$5="10aあたり",$I$3*10,1),"")</f>
        <v>0</v>
      </c>
      <c r="Z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Z$7),0)
)
/IF($H$5="10aあたり",$I$3*10,1),"")</f>
        <v>0</v>
      </c>
      <c r="AA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A$7),0)
)
/IF($H$5="10aあたり",$I$3*10,1),"")</f>
        <v>0</v>
      </c>
      <c r="AB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B$7),0)
)
/IF($H$5="10aあたり",$I$3*10,1),"")</f>
        <v>0</v>
      </c>
      <c r="AC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C$7),0)
)
/IF($H$5="10aあたり",$I$3*10,1),"")</f>
        <v>0</v>
      </c>
      <c r="AD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D$7),0)
)
/IF($H$5="10aあたり",$I$3*10,1),"")</f>
        <v>0</v>
      </c>
      <c r="AE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E$7),0)
)
/IF($H$5="10aあたり",$I$3*10,1),"")</f>
        <v>0</v>
      </c>
      <c r="AF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F$7),0)
)
/IF($H$5="10aあたり",$I$3*10,1),"")</f>
        <v>0</v>
      </c>
      <c r="AG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G$7),0)
)
/IF($H$5="10aあたり",$I$3*10,1),"")</f>
        <v>0</v>
      </c>
      <c r="AH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H$7),0)
)
/IF($H$5="10aあたり",$I$3*10,1),"")</f>
        <v>0</v>
      </c>
      <c r="AI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I$7),0)
)
/IF($H$5="10aあたり",$I$3*10,1),"")</f>
        <v>0</v>
      </c>
      <c r="AJ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J$7),0)
)
/IF($H$5="10aあたり",$I$3*10,1),"")</f>
        <v>0</v>
      </c>
      <c r="AK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K$7),0)
)
/IF($H$5="10aあたり",$I$3*10,1),"")</f>
        <v>0</v>
      </c>
      <c r="AL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L$7),0)
)
/IF($H$5="10aあたり",$I$3*10,1),"")</f>
        <v>0</v>
      </c>
      <c r="AM58" s="35">
        <f ca="1">IFERROR(
(
SUMIFS(IF($H$4="作業時間（hh:mm）",中間処理!$G:$G,中間処理!$I:$I),中間処理!$E:$E,IF($H$3="すべての作付","&lt;&gt;",$H$3),中間処理!$F:$F,$G58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58,中間処理!$B:$B,"予定",中間処理!$C:$C,"&gt;="&amp;$H$1,中間処理!$C:$C,"&lt;="&amp;$H$2,中間処理!$D:$D,AM$7),0)
)
/IF($H$5="10aあたり",$I$3*10,1),"")</f>
        <v>0</v>
      </c>
      <c r="AN58"/>
    </row>
    <row r="59" spans="1:40" s="3" customFormat="1">
      <c r="A59"/>
      <c r="B59"/>
      <c r="E59"/>
      <c r="F59" s="30"/>
      <c r="G59"/>
      <c r="H59" s="13"/>
      <c r="I59" s="22" t="str">
        <f>IF(H59="","",
IF(H$4="作業時間（hh:mm）",SUM(J59:AM59),
IF(
COUNTIFS(単価情報!C:C,G59,単価情報!B:B,"作業者",単価情報!K:K,"&gt;="&amp;H$1,単価情報!J:J,"&lt;="&amp;H$2)
+COUNTIFS(単価情報!C:C,G59,単価情報!B:B,"作業者",単価情報!K:K,"",単価情報!J:J,"&lt;="&amp;H$2)=0,
"単価設定なし",SUM(J59:AM59))))</f>
        <v/>
      </c>
      <c r="J59" s="34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J$7),0)
)
/IF($H$5="10aあたり",$I$3*10,1),"")</f>
        <v>0</v>
      </c>
      <c r="K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K$7),0)
)
/IF($H$5="10aあたり",$I$3*10,1),"")</f>
        <v>0</v>
      </c>
      <c r="L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L$7),0)
)
/IF($H$5="10aあたり",$I$3*10,1),"")</f>
        <v>0</v>
      </c>
      <c r="M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M$7),0)
)
/IF($H$5="10aあたり",$I$3*10,1),"")</f>
        <v>0</v>
      </c>
      <c r="N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N$7),0)
)
/IF($H$5="10aあたり",$I$3*10,1),"")</f>
        <v>0</v>
      </c>
      <c r="O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O$7),0)
)
/IF($H$5="10aあたり",$I$3*10,1),"")</f>
        <v>0</v>
      </c>
      <c r="P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P$7),0)
)
/IF($H$5="10aあたり",$I$3*10,1),"")</f>
        <v>0</v>
      </c>
      <c r="Q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Q$7),0)
)
/IF($H$5="10aあたり",$I$3*10,1),"")</f>
        <v>0</v>
      </c>
      <c r="R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R$7),0)
)
/IF($H$5="10aあたり",$I$3*10,1),"")</f>
        <v>0</v>
      </c>
      <c r="S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S$7),0)
)
/IF($H$5="10aあたり",$I$3*10,1),"")</f>
        <v>0</v>
      </c>
      <c r="T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T$7),0)
)
/IF($H$5="10aあたり",$I$3*10,1),"")</f>
        <v>0</v>
      </c>
      <c r="U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U$7),0)
)
/IF($H$5="10aあたり",$I$3*10,1),"")</f>
        <v>0</v>
      </c>
      <c r="V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V$7),0)
)
/IF($H$5="10aあたり",$I$3*10,1),"")</f>
        <v>0</v>
      </c>
      <c r="W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W$7),0)
)
/IF($H$5="10aあたり",$I$3*10,1),"")</f>
        <v>0</v>
      </c>
      <c r="X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X$7),0)
)
/IF($H$5="10aあたり",$I$3*10,1),"")</f>
        <v>0</v>
      </c>
      <c r="Y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Y$7),0)
)
/IF($H$5="10aあたり",$I$3*10,1),"")</f>
        <v>0</v>
      </c>
      <c r="Z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Z$7),0)
)
/IF($H$5="10aあたり",$I$3*10,1),"")</f>
        <v>0</v>
      </c>
      <c r="AA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A$7),0)
)
/IF($H$5="10aあたり",$I$3*10,1),"")</f>
        <v>0</v>
      </c>
      <c r="AB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B$7),0)
)
/IF($H$5="10aあたり",$I$3*10,1),"")</f>
        <v>0</v>
      </c>
      <c r="AC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C$7),0)
)
/IF($H$5="10aあたり",$I$3*10,1),"")</f>
        <v>0</v>
      </c>
      <c r="AD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D$7),0)
)
/IF($H$5="10aあたり",$I$3*10,1),"")</f>
        <v>0</v>
      </c>
      <c r="AE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E$7),0)
)
/IF($H$5="10aあたり",$I$3*10,1),"")</f>
        <v>0</v>
      </c>
      <c r="AF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F$7),0)
)
/IF($H$5="10aあたり",$I$3*10,1),"")</f>
        <v>0</v>
      </c>
      <c r="AG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G$7),0)
)
/IF($H$5="10aあたり",$I$3*10,1),"")</f>
        <v>0</v>
      </c>
      <c r="AH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H$7),0)
)
/IF($H$5="10aあたり",$I$3*10,1),"")</f>
        <v>0</v>
      </c>
      <c r="AI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I$7),0)
)
/IF($H$5="10aあたり",$I$3*10,1),"")</f>
        <v>0</v>
      </c>
      <c r="AJ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J$7),0)
)
/IF($H$5="10aあたり",$I$3*10,1),"")</f>
        <v>0</v>
      </c>
      <c r="AK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K$7),0)
)
/IF($H$5="10aあたり",$I$3*10,1),"")</f>
        <v>0</v>
      </c>
      <c r="AL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L$7),0)
)
/IF($H$5="10aあたり",$I$3*10,1),"")</f>
        <v>0</v>
      </c>
      <c r="AM59" s="35">
        <f ca="1">IFERROR(
(
SUMIFS(IF($H$4="作業時間（hh:mm）",中間処理!$G:$G,中間処理!$I:$I),中間処理!$E:$E,IF($H$3="すべての作付","&lt;&gt;",$H$3),中間処理!$F:$F,$G59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59,中間処理!$B:$B,"予定",中間処理!$C:$C,"&gt;="&amp;$H$1,中間処理!$C:$C,"&lt;="&amp;$H$2,中間処理!$D:$D,AM$7),0)
)
/IF($H$5="10aあたり",$I$3*10,1),"")</f>
        <v>0</v>
      </c>
      <c r="AN59"/>
    </row>
    <row r="60" spans="1:40" s="3" customFormat="1">
      <c r="A60"/>
      <c r="B60"/>
      <c r="E60"/>
      <c r="F60" s="30"/>
      <c r="G60"/>
      <c r="H60" s="13"/>
      <c r="I60" s="22" t="str">
        <f>IF(H60="","",
IF(H$4="作業時間（hh:mm）",SUM(J60:AM60),
IF(
COUNTIFS(単価情報!C:C,G60,単価情報!B:B,"作業者",単価情報!K:K,"&gt;="&amp;H$1,単価情報!J:J,"&lt;="&amp;H$2)
+COUNTIFS(単価情報!C:C,G60,単価情報!B:B,"作業者",単価情報!K:K,"",単価情報!J:J,"&lt;="&amp;H$2)=0,
"単価設定なし",SUM(J60:AM60))))</f>
        <v/>
      </c>
      <c r="J60" s="34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J$7),0)
)
/IF($H$5="10aあたり",$I$3*10,1),"")</f>
        <v>0</v>
      </c>
      <c r="K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K$7),0)
)
/IF($H$5="10aあたり",$I$3*10,1),"")</f>
        <v>0</v>
      </c>
      <c r="L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L$7),0)
)
/IF($H$5="10aあたり",$I$3*10,1),"")</f>
        <v>0</v>
      </c>
      <c r="M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M$7),0)
)
/IF($H$5="10aあたり",$I$3*10,1),"")</f>
        <v>0</v>
      </c>
      <c r="N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N$7),0)
)
/IF($H$5="10aあたり",$I$3*10,1),"")</f>
        <v>0</v>
      </c>
      <c r="O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O$7),0)
)
/IF($H$5="10aあたり",$I$3*10,1),"")</f>
        <v>0</v>
      </c>
      <c r="P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P$7),0)
)
/IF($H$5="10aあたり",$I$3*10,1),"")</f>
        <v>0</v>
      </c>
      <c r="Q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Q$7),0)
)
/IF($H$5="10aあたり",$I$3*10,1),"")</f>
        <v>0</v>
      </c>
      <c r="R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R$7),0)
)
/IF($H$5="10aあたり",$I$3*10,1),"")</f>
        <v>0</v>
      </c>
      <c r="S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S$7),0)
)
/IF($H$5="10aあたり",$I$3*10,1),"")</f>
        <v>0</v>
      </c>
      <c r="T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T$7),0)
)
/IF($H$5="10aあたり",$I$3*10,1),"")</f>
        <v>0</v>
      </c>
      <c r="U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U$7),0)
)
/IF($H$5="10aあたり",$I$3*10,1),"")</f>
        <v>0</v>
      </c>
      <c r="V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V$7),0)
)
/IF($H$5="10aあたり",$I$3*10,1),"")</f>
        <v>0</v>
      </c>
      <c r="W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W$7),0)
)
/IF($H$5="10aあたり",$I$3*10,1),"")</f>
        <v>0</v>
      </c>
      <c r="X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X$7),0)
)
/IF($H$5="10aあたり",$I$3*10,1),"")</f>
        <v>0</v>
      </c>
      <c r="Y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Y$7),0)
)
/IF($H$5="10aあたり",$I$3*10,1),"")</f>
        <v>0</v>
      </c>
      <c r="Z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Z$7),0)
)
/IF($H$5="10aあたり",$I$3*10,1),"")</f>
        <v>0</v>
      </c>
      <c r="AA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A$7),0)
)
/IF($H$5="10aあたり",$I$3*10,1),"")</f>
        <v>0</v>
      </c>
      <c r="AB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B$7),0)
)
/IF($H$5="10aあたり",$I$3*10,1),"")</f>
        <v>0</v>
      </c>
      <c r="AC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C$7),0)
)
/IF($H$5="10aあたり",$I$3*10,1),"")</f>
        <v>0</v>
      </c>
      <c r="AD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D$7),0)
)
/IF($H$5="10aあたり",$I$3*10,1),"")</f>
        <v>0</v>
      </c>
      <c r="AE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E$7),0)
)
/IF($H$5="10aあたり",$I$3*10,1),"")</f>
        <v>0</v>
      </c>
      <c r="AF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F$7),0)
)
/IF($H$5="10aあたり",$I$3*10,1),"")</f>
        <v>0</v>
      </c>
      <c r="AG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G$7),0)
)
/IF($H$5="10aあたり",$I$3*10,1),"")</f>
        <v>0</v>
      </c>
      <c r="AH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H$7),0)
)
/IF($H$5="10aあたり",$I$3*10,1),"")</f>
        <v>0</v>
      </c>
      <c r="AI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I$7),0)
)
/IF($H$5="10aあたり",$I$3*10,1),"")</f>
        <v>0</v>
      </c>
      <c r="AJ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J$7),0)
)
/IF($H$5="10aあたり",$I$3*10,1),"")</f>
        <v>0</v>
      </c>
      <c r="AK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K$7),0)
)
/IF($H$5="10aあたり",$I$3*10,1),"")</f>
        <v>0</v>
      </c>
      <c r="AL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L$7),0)
)
/IF($H$5="10aあたり",$I$3*10,1),"")</f>
        <v>0</v>
      </c>
      <c r="AM60" s="35">
        <f ca="1">IFERROR(
(
SUMIFS(IF($H$4="作業時間（hh:mm）",中間処理!$G:$G,中間処理!$I:$I),中間処理!$E:$E,IF($H$3="すべての作付","&lt;&gt;",$H$3),中間処理!$F:$F,$G60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60,中間処理!$B:$B,"予定",中間処理!$C:$C,"&gt;="&amp;$H$1,中間処理!$C:$C,"&lt;="&amp;$H$2,中間処理!$D:$D,AM$7),0)
)
/IF($H$5="10aあたり",$I$3*10,1),"")</f>
        <v>0</v>
      </c>
      <c r="AN60"/>
    </row>
    <row r="61" spans="1:40" s="3" customFormat="1">
      <c r="A61"/>
      <c r="B61"/>
      <c r="E61"/>
      <c r="F61" s="30"/>
      <c r="G61"/>
      <c r="H61" s="13"/>
      <c r="I61" s="22" t="str">
        <f>IF(H61="","",
IF(H$4="作業時間（hh:mm）",SUM(J61:AM61),
IF(
COUNTIFS(単価情報!C:C,G61,単価情報!B:B,"作業者",単価情報!K:K,"&gt;="&amp;H$1,単価情報!J:J,"&lt;="&amp;H$2)
+COUNTIFS(単価情報!C:C,G61,単価情報!B:B,"作業者",単価情報!K:K,"",単価情報!J:J,"&lt;="&amp;H$2)=0,
"単価設定なし",SUM(J61:AM61))))</f>
        <v/>
      </c>
      <c r="J61" s="34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J$7),0)
)
/IF($H$5="10aあたり",$I$3*10,1),"")</f>
        <v>0</v>
      </c>
      <c r="K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K$7),0)
)
/IF($H$5="10aあたり",$I$3*10,1),"")</f>
        <v>0</v>
      </c>
      <c r="L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L$7),0)
)
/IF($H$5="10aあたり",$I$3*10,1),"")</f>
        <v>0</v>
      </c>
      <c r="M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M$7),0)
)
/IF($H$5="10aあたり",$I$3*10,1),"")</f>
        <v>0</v>
      </c>
      <c r="N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N$7),0)
)
/IF($H$5="10aあたり",$I$3*10,1),"")</f>
        <v>0</v>
      </c>
      <c r="O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O$7),0)
)
/IF($H$5="10aあたり",$I$3*10,1),"")</f>
        <v>0</v>
      </c>
      <c r="P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P$7),0)
)
/IF($H$5="10aあたり",$I$3*10,1),"")</f>
        <v>0</v>
      </c>
      <c r="Q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Q$7),0)
)
/IF($H$5="10aあたり",$I$3*10,1),"")</f>
        <v>0</v>
      </c>
      <c r="R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R$7),0)
)
/IF($H$5="10aあたり",$I$3*10,1),"")</f>
        <v>0</v>
      </c>
      <c r="S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S$7),0)
)
/IF($H$5="10aあたり",$I$3*10,1),"")</f>
        <v>0</v>
      </c>
      <c r="T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T$7),0)
)
/IF($H$5="10aあたり",$I$3*10,1),"")</f>
        <v>0</v>
      </c>
      <c r="U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U$7),0)
)
/IF($H$5="10aあたり",$I$3*10,1),"")</f>
        <v>0</v>
      </c>
      <c r="V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V$7),0)
)
/IF($H$5="10aあたり",$I$3*10,1),"")</f>
        <v>0</v>
      </c>
      <c r="W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W$7),0)
)
/IF($H$5="10aあたり",$I$3*10,1),"")</f>
        <v>0</v>
      </c>
      <c r="X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X$7),0)
)
/IF($H$5="10aあたり",$I$3*10,1),"")</f>
        <v>0</v>
      </c>
      <c r="Y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Y$7),0)
)
/IF($H$5="10aあたり",$I$3*10,1),"")</f>
        <v>0</v>
      </c>
      <c r="Z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Z$7),0)
)
/IF($H$5="10aあたり",$I$3*10,1),"")</f>
        <v>0</v>
      </c>
      <c r="AA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A$7),0)
)
/IF($H$5="10aあたり",$I$3*10,1),"")</f>
        <v>0</v>
      </c>
      <c r="AB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B$7),0)
)
/IF($H$5="10aあたり",$I$3*10,1),"")</f>
        <v>0</v>
      </c>
      <c r="AC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C$7),0)
)
/IF($H$5="10aあたり",$I$3*10,1),"")</f>
        <v>0</v>
      </c>
      <c r="AD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D$7),0)
)
/IF($H$5="10aあたり",$I$3*10,1),"")</f>
        <v>0</v>
      </c>
      <c r="AE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E$7),0)
)
/IF($H$5="10aあたり",$I$3*10,1),"")</f>
        <v>0</v>
      </c>
      <c r="AF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F$7),0)
)
/IF($H$5="10aあたり",$I$3*10,1),"")</f>
        <v>0</v>
      </c>
      <c r="AG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G$7),0)
)
/IF($H$5="10aあたり",$I$3*10,1),"")</f>
        <v>0</v>
      </c>
      <c r="AH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H$7),0)
)
/IF($H$5="10aあたり",$I$3*10,1),"")</f>
        <v>0</v>
      </c>
      <c r="AI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I$7),0)
)
/IF($H$5="10aあたり",$I$3*10,1),"")</f>
        <v>0</v>
      </c>
      <c r="AJ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J$7),0)
)
/IF($H$5="10aあたり",$I$3*10,1),"")</f>
        <v>0</v>
      </c>
      <c r="AK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K$7),0)
)
/IF($H$5="10aあたり",$I$3*10,1),"")</f>
        <v>0</v>
      </c>
      <c r="AL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L$7),0)
)
/IF($H$5="10aあたり",$I$3*10,1),"")</f>
        <v>0</v>
      </c>
      <c r="AM61" s="35">
        <f ca="1">IFERROR(
(
SUMIFS(IF($H$4="作業時間（hh:mm）",中間処理!$G:$G,中間処理!$I:$I),中間処理!$E:$E,IF($H$3="すべての作付","&lt;&gt;",$H$3),中間処理!$F:$F,$G61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61,中間処理!$B:$B,"予定",中間処理!$C:$C,"&gt;="&amp;$H$1,中間処理!$C:$C,"&lt;="&amp;$H$2,中間処理!$D:$D,AM$7),0)
)
/IF($H$5="10aあたり",$I$3*10,1),"")</f>
        <v>0</v>
      </c>
      <c r="AN61"/>
    </row>
    <row r="62" spans="1:40" s="3" customFormat="1">
      <c r="A62"/>
      <c r="B62"/>
      <c r="E62"/>
      <c r="F62" s="30"/>
      <c r="G62"/>
      <c r="H62" s="13"/>
      <c r="I62" s="22" t="str">
        <f>IF(H62="","",
IF(H$4="作業時間（hh:mm）",SUM(J62:AM62),
IF(
COUNTIFS(単価情報!C:C,G62,単価情報!B:B,"作業者",単価情報!K:K,"&gt;="&amp;H$1,単価情報!J:J,"&lt;="&amp;H$2)
+COUNTIFS(単価情報!C:C,G62,単価情報!B:B,"作業者",単価情報!K:K,"",単価情報!J:J,"&lt;="&amp;H$2)=0,
"単価設定なし",SUM(J62:AM62))))</f>
        <v/>
      </c>
      <c r="J62" s="34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J$7),0)
)
/IF($H$5="10aあたり",$I$3*10,1),"")</f>
        <v>0</v>
      </c>
      <c r="K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K$7),0)
)
/IF($H$5="10aあたり",$I$3*10,1),"")</f>
        <v>0</v>
      </c>
      <c r="L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L$7),0)
)
/IF($H$5="10aあたり",$I$3*10,1),"")</f>
        <v>0</v>
      </c>
      <c r="M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M$7),0)
)
/IF($H$5="10aあたり",$I$3*10,1),"")</f>
        <v>0</v>
      </c>
      <c r="N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N$7),0)
)
/IF($H$5="10aあたり",$I$3*10,1),"")</f>
        <v>0</v>
      </c>
      <c r="O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O$7),0)
)
/IF($H$5="10aあたり",$I$3*10,1),"")</f>
        <v>0</v>
      </c>
      <c r="P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P$7),0)
)
/IF($H$5="10aあたり",$I$3*10,1),"")</f>
        <v>0</v>
      </c>
      <c r="Q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Q$7),0)
)
/IF($H$5="10aあたり",$I$3*10,1),"")</f>
        <v>0</v>
      </c>
      <c r="R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R$7),0)
)
/IF($H$5="10aあたり",$I$3*10,1),"")</f>
        <v>0</v>
      </c>
      <c r="S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S$7),0)
)
/IF($H$5="10aあたり",$I$3*10,1),"")</f>
        <v>0</v>
      </c>
      <c r="T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T$7),0)
)
/IF($H$5="10aあたり",$I$3*10,1),"")</f>
        <v>0</v>
      </c>
      <c r="U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U$7),0)
)
/IF($H$5="10aあたり",$I$3*10,1),"")</f>
        <v>0</v>
      </c>
      <c r="V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V$7),0)
)
/IF($H$5="10aあたり",$I$3*10,1),"")</f>
        <v>0</v>
      </c>
      <c r="W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W$7),0)
)
/IF($H$5="10aあたり",$I$3*10,1),"")</f>
        <v>0</v>
      </c>
      <c r="X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X$7),0)
)
/IF($H$5="10aあたり",$I$3*10,1),"")</f>
        <v>0</v>
      </c>
      <c r="Y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Y$7),0)
)
/IF($H$5="10aあたり",$I$3*10,1),"")</f>
        <v>0</v>
      </c>
      <c r="Z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Z$7),0)
)
/IF($H$5="10aあたり",$I$3*10,1),"")</f>
        <v>0</v>
      </c>
      <c r="AA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A$7),0)
)
/IF($H$5="10aあたり",$I$3*10,1),"")</f>
        <v>0</v>
      </c>
      <c r="AB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B$7),0)
)
/IF($H$5="10aあたり",$I$3*10,1),"")</f>
        <v>0</v>
      </c>
      <c r="AC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C$7),0)
)
/IF($H$5="10aあたり",$I$3*10,1),"")</f>
        <v>0</v>
      </c>
      <c r="AD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D$7),0)
)
/IF($H$5="10aあたり",$I$3*10,1),"")</f>
        <v>0</v>
      </c>
      <c r="AE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E$7),0)
)
/IF($H$5="10aあたり",$I$3*10,1),"")</f>
        <v>0</v>
      </c>
      <c r="AF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F$7),0)
)
/IF($H$5="10aあたり",$I$3*10,1),"")</f>
        <v>0</v>
      </c>
      <c r="AG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G$7),0)
)
/IF($H$5="10aあたり",$I$3*10,1),"")</f>
        <v>0</v>
      </c>
      <c r="AH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H$7),0)
)
/IF($H$5="10aあたり",$I$3*10,1),"")</f>
        <v>0</v>
      </c>
      <c r="AI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I$7),0)
)
/IF($H$5="10aあたり",$I$3*10,1),"")</f>
        <v>0</v>
      </c>
      <c r="AJ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J$7),0)
)
/IF($H$5="10aあたり",$I$3*10,1),"")</f>
        <v>0</v>
      </c>
      <c r="AK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K$7),0)
)
/IF($H$5="10aあたり",$I$3*10,1),"")</f>
        <v>0</v>
      </c>
      <c r="AL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L$7),0)
)
/IF($H$5="10aあたり",$I$3*10,1),"")</f>
        <v>0</v>
      </c>
      <c r="AM62" s="35">
        <f ca="1">IFERROR(
(
SUMIFS(IF($H$4="作業時間（hh:mm）",中間処理!$G:$G,中間処理!$I:$I),中間処理!$E:$E,IF($H$3="すべての作付","&lt;&gt;",$H$3),中間処理!$F:$F,$G62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62,中間処理!$B:$B,"予定",中間処理!$C:$C,"&gt;="&amp;$H$1,中間処理!$C:$C,"&lt;="&amp;$H$2,中間処理!$D:$D,AM$7),0)
)
/IF($H$5="10aあたり",$I$3*10,1),"")</f>
        <v>0</v>
      </c>
      <c r="AN62"/>
    </row>
    <row r="63" spans="1:40" s="3" customFormat="1">
      <c r="A63"/>
      <c r="B63"/>
      <c r="E63"/>
      <c r="F63" s="30"/>
      <c r="G63"/>
      <c r="H63" s="13"/>
      <c r="I63" s="22" t="str">
        <f>IF(H63="","",
IF(H$4="作業時間（hh:mm）",SUM(J63:AM63),
IF(
COUNTIFS(単価情報!C:C,G63,単価情報!B:B,"作業者",単価情報!K:K,"&gt;="&amp;H$1,単価情報!J:J,"&lt;="&amp;H$2)
+COUNTIFS(単価情報!C:C,G63,単価情報!B:B,"作業者",単価情報!K:K,"",単価情報!J:J,"&lt;="&amp;H$2)=0,
"単価設定なし",SUM(J63:AM63))))</f>
        <v/>
      </c>
      <c r="J63" s="34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J$7),0)
)
/IF($H$5="10aあたり",$I$3*10,1),"")</f>
        <v>0</v>
      </c>
      <c r="K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K$7),0)
)
/IF($H$5="10aあたり",$I$3*10,1),"")</f>
        <v>0</v>
      </c>
      <c r="L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L$7),0)
)
/IF($H$5="10aあたり",$I$3*10,1),"")</f>
        <v>0</v>
      </c>
      <c r="M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M$7),0)
)
/IF($H$5="10aあたり",$I$3*10,1),"")</f>
        <v>0</v>
      </c>
      <c r="N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N$7),0)
)
/IF($H$5="10aあたり",$I$3*10,1),"")</f>
        <v>0</v>
      </c>
      <c r="O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O$7),0)
)
/IF($H$5="10aあたり",$I$3*10,1),"")</f>
        <v>0</v>
      </c>
      <c r="P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P$7),0)
)
/IF($H$5="10aあたり",$I$3*10,1),"")</f>
        <v>0</v>
      </c>
      <c r="Q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Q$7),0)
)
/IF($H$5="10aあたり",$I$3*10,1),"")</f>
        <v>0</v>
      </c>
      <c r="R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R$7),0)
)
/IF($H$5="10aあたり",$I$3*10,1),"")</f>
        <v>0</v>
      </c>
      <c r="S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S$7),0)
)
/IF($H$5="10aあたり",$I$3*10,1),"")</f>
        <v>0</v>
      </c>
      <c r="T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T$7),0)
)
/IF($H$5="10aあたり",$I$3*10,1),"")</f>
        <v>0</v>
      </c>
      <c r="U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U$7),0)
)
/IF($H$5="10aあたり",$I$3*10,1),"")</f>
        <v>0</v>
      </c>
      <c r="V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V$7),0)
)
/IF($H$5="10aあたり",$I$3*10,1),"")</f>
        <v>0</v>
      </c>
      <c r="W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W$7),0)
)
/IF($H$5="10aあたり",$I$3*10,1),"")</f>
        <v>0</v>
      </c>
      <c r="X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X$7),0)
)
/IF($H$5="10aあたり",$I$3*10,1),"")</f>
        <v>0</v>
      </c>
      <c r="Y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Y$7),0)
)
/IF($H$5="10aあたり",$I$3*10,1),"")</f>
        <v>0</v>
      </c>
      <c r="Z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Z$7),0)
)
/IF($H$5="10aあたり",$I$3*10,1),"")</f>
        <v>0</v>
      </c>
      <c r="AA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A$7),0)
)
/IF($H$5="10aあたり",$I$3*10,1),"")</f>
        <v>0</v>
      </c>
      <c r="AB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B$7),0)
)
/IF($H$5="10aあたり",$I$3*10,1),"")</f>
        <v>0</v>
      </c>
      <c r="AC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C$7),0)
)
/IF($H$5="10aあたり",$I$3*10,1),"")</f>
        <v>0</v>
      </c>
      <c r="AD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D$7),0)
)
/IF($H$5="10aあたり",$I$3*10,1),"")</f>
        <v>0</v>
      </c>
      <c r="AE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E$7),0)
)
/IF($H$5="10aあたり",$I$3*10,1),"")</f>
        <v>0</v>
      </c>
      <c r="AF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F$7),0)
)
/IF($H$5="10aあたり",$I$3*10,1),"")</f>
        <v>0</v>
      </c>
      <c r="AG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G$7),0)
)
/IF($H$5="10aあたり",$I$3*10,1),"")</f>
        <v>0</v>
      </c>
      <c r="AH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H$7),0)
)
/IF($H$5="10aあたり",$I$3*10,1),"")</f>
        <v>0</v>
      </c>
      <c r="AI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I$7),0)
)
/IF($H$5="10aあたり",$I$3*10,1),"")</f>
        <v>0</v>
      </c>
      <c r="AJ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J$7),0)
)
/IF($H$5="10aあたり",$I$3*10,1),"")</f>
        <v>0</v>
      </c>
      <c r="AK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K$7),0)
)
/IF($H$5="10aあたり",$I$3*10,1),"")</f>
        <v>0</v>
      </c>
      <c r="AL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L$7),0)
)
/IF($H$5="10aあたり",$I$3*10,1),"")</f>
        <v>0</v>
      </c>
      <c r="AM63" s="35">
        <f ca="1">IFERROR(
(
SUMIFS(IF($H$4="作業時間（hh:mm）",中間処理!$G:$G,中間処理!$I:$I),中間処理!$E:$E,IF($H$3="すべての作付","&lt;&gt;",$H$3),中間処理!$F:$F,$G63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63,中間処理!$B:$B,"予定",中間処理!$C:$C,"&gt;="&amp;$H$1,中間処理!$C:$C,"&lt;="&amp;$H$2,中間処理!$D:$D,AM$7),0)
)
/IF($H$5="10aあたり",$I$3*10,1),"")</f>
        <v>0</v>
      </c>
      <c r="AN63"/>
    </row>
    <row r="64" spans="1:40" s="3" customFormat="1">
      <c r="A64"/>
      <c r="B64"/>
      <c r="E64"/>
      <c r="F64" s="30"/>
      <c r="G64"/>
      <c r="H64" s="13"/>
      <c r="I64" s="22" t="str">
        <f>IF(H64="","",
IF(H$4="作業時間（hh:mm）",SUM(J64:AM64),
IF(
COUNTIFS(単価情報!C:C,G64,単価情報!B:B,"作業者",単価情報!K:K,"&gt;="&amp;H$1,単価情報!J:J,"&lt;="&amp;H$2)
+COUNTIFS(単価情報!C:C,G64,単価情報!B:B,"作業者",単価情報!K:K,"",単価情報!J:J,"&lt;="&amp;H$2)=0,
"単価設定なし",SUM(J64:AM64))))</f>
        <v/>
      </c>
      <c r="J64" s="34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J$7),0)
)
/IF($H$5="10aあたり",$I$3*10,1),"")</f>
        <v>0</v>
      </c>
      <c r="K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K$7),0)
)
/IF($H$5="10aあたり",$I$3*10,1),"")</f>
        <v>0</v>
      </c>
      <c r="L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L$7),0)
)
/IF($H$5="10aあたり",$I$3*10,1),"")</f>
        <v>0</v>
      </c>
      <c r="M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M$7),0)
)
/IF($H$5="10aあたり",$I$3*10,1),"")</f>
        <v>0</v>
      </c>
      <c r="N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N$7),0)
)
/IF($H$5="10aあたり",$I$3*10,1),"")</f>
        <v>0</v>
      </c>
      <c r="O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O$7),0)
)
/IF($H$5="10aあたり",$I$3*10,1),"")</f>
        <v>0</v>
      </c>
      <c r="P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P$7),0)
)
/IF($H$5="10aあたり",$I$3*10,1),"")</f>
        <v>0</v>
      </c>
      <c r="Q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Q$7),0)
)
/IF($H$5="10aあたり",$I$3*10,1),"")</f>
        <v>0</v>
      </c>
      <c r="R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R$7),0)
)
/IF($H$5="10aあたり",$I$3*10,1),"")</f>
        <v>0</v>
      </c>
      <c r="S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S$7),0)
)
/IF($H$5="10aあたり",$I$3*10,1),"")</f>
        <v>0</v>
      </c>
      <c r="T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T$7),0)
)
/IF($H$5="10aあたり",$I$3*10,1),"")</f>
        <v>0</v>
      </c>
      <c r="U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U$7),0)
)
/IF($H$5="10aあたり",$I$3*10,1),"")</f>
        <v>0</v>
      </c>
      <c r="V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V$7),0)
)
/IF($H$5="10aあたり",$I$3*10,1),"")</f>
        <v>0</v>
      </c>
      <c r="W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W$7),0)
)
/IF($H$5="10aあたり",$I$3*10,1),"")</f>
        <v>0</v>
      </c>
      <c r="X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X$7),0)
)
/IF($H$5="10aあたり",$I$3*10,1),"")</f>
        <v>0</v>
      </c>
      <c r="Y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Y$7),0)
)
/IF($H$5="10aあたり",$I$3*10,1),"")</f>
        <v>0</v>
      </c>
      <c r="Z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Z$7),0)
)
/IF($H$5="10aあたり",$I$3*10,1),"")</f>
        <v>0</v>
      </c>
      <c r="AA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A$7),0)
)
/IF($H$5="10aあたり",$I$3*10,1),"")</f>
        <v>0</v>
      </c>
      <c r="AB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B$7),0)
)
/IF($H$5="10aあたり",$I$3*10,1),"")</f>
        <v>0</v>
      </c>
      <c r="AC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C$7),0)
)
/IF($H$5="10aあたり",$I$3*10,1),"")</f>
        <v>0</v>
      </c>
      <c r="AD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D$7),0)
)
/IF($H$5="10aあたり",$I$3*10,1),"")</f>
        <v>0</v>
      </c>
      <c r="AE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E$7),0)
)
/IF($H$5="10aあたり",$I$3*10,1),"")</f>
        <v>0</v>
      </c>
      <c r="AF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F$7),0)
)
/IF($H$5="10aあたり",$I$3*10,1),"")</f>
        <v>0</v>
      </c>
      <c r="AG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G$7),0)
)
/IF($H$5="10aあたり",$I$3*10,1),"")</f>
        <v>0</v>
      </c>
      <c r="AH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H$7),0)
)
/IF($H$5="10aあたり",$I$3*10,1),"")</f>
        <v>0</v>
      </c>
      <c r="AI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I$7),0)
)
/IF($H$5="10aあたり",$I$3*10,1),"")</f>
        <v>0</v>
      </c>
      <c r="AJ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J$7),0)
)
/IF($H$5="10aあたり",$I$3*10,1),"")</f>
        <v>0</v>
      </c>
      <c r="AK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K$7),0)
)
/IF($H$5="10aあたり",$I$3*10,1),"")</f>
        <v>0</v>
      </c>
      <c r="AL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L$7),0)
)
/IF($H$5="10aあたり",$I$3*10,1),"")</f>
        <v>0</v>
      </c>
      <c r="AM64" s="35">
        <f ca="1">IFERROR(
(
SUMIFS(IF($H$4="作業時間（hh:mm）",中間処理!$G:$G,中間処理!$I:$I),中間処理!$E:$E,IF($H$3="すべての作付","&lt;&gt;",$H$3),中間処理!$F:$F,$G64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64,中間処理!$B:$B,"予定",中間処理!$C:$C,"&gt;="&amp;$H$1,中間処理!$C:$C,"&lt;="&amp;$H$2,中間処理!$D:$D,AM$7),0)
)
/IF($H$5="10aあたり",$I$3*10,1),"")</f>
        <v>0</v>
      </c>
      <c r="AN64"/>
    </row>
    <row r="65" spans="1:40" s="3" customFormat="1">
      <c r="A65"/>
      <c r="B65"/>
      <c r="E65"/>
      <c r="F65" s="30"/>
      <c r="G65"/>
      <c r="H65" s="13"/>
      <c r="I65" s="22" t="str">
        <f>IF(H65="","",
IF(H$4="作業時間（hh:mm）",SUM(J65:AM65),
IF(
COUNTIFS(単価情報!C:C,G65,単価情報!B:B,"作業者",単価情報!K:K,"&gt;="&amp;H$1,単価情報!J:J,"&lt;="&amp;H$2)
+COUNTIFS(単価情報!C:C,G65,単価情報!B:B,"作業者",単価情報!K:K,"",単価情報!J:J,"&lt;="&amp;H$2)=0,
"単価設定なし",SUM(J65:AM65))))</f>
        <v/>
      </c>
      <c r="J65" s="34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J$7),0)
)
/IF($H$5="10aあたり",$I$3*10,1),"")</f>
        <v>0</v>
      </c>
      <c r="K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K$7),0)
)
/IF($H$5="10aあたり",$I$3*10,1),"")</f>
        <v>0</v>
      </c>
      <c r="L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L$7),0)
)
/IF($H$5="10aあたり",$I$3*10,1),"")</f>
        <v>0</v>
      </c>
      <c r="M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M$7),0)
)
/IF($H$5="10aあたり",$I$3*10,1),"")</f>
        <v>0</v>
      </c>
      <c r="N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N$7),0)
)
/IF($H$5="10aあたり",$I$3*10,1),"")</f>
        <v>0</v>
      </c>
      <c r="O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O$7),0)
)
/IF($H$5="10aあたり",$I$3*10,1),"")</f>
        <v>0</v>
      </c>
      <c r="P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P$7),0)
)
/IF($H$5="10aあたり",$I$3*10,1),"")</f>
        <v>0</v>
      </c>
      <c r="Q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Q$7),0)
)
/IF($H$5="10aあたり",$I$3*10,1),"")</f>
        <v>0</v>
      </c>
      <c r="R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R$7),0)
)
/IF($H$5="10aあたり",$I$3*10,1),"")</f>
        <v>0</v>
      </c>
      <c r="S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S$7),0)
)
/IF($H$5="10aあたり",$I$3*10,1),"")</f>
        <v>0</v>
      </c>
      <c r="T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T$7),0)
)
/IF($H$5="10aあたり",$I$3*10,1),"")</f>
        <v>0</v>
      </c>
      <c r="U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U$7),0)
)
/IF($H$5="10aあたり",$I$3*10,1),"")</f>
        <v>0</v>
      </c>
      <c r="V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V$7),0)
)
/IF($H$5="10aあたり",$I$3*10,1),"")</f>
        <v>0</v>
      </c>
      <c r="W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W$7),0)
)
/IF($H$5="10aあたり",$I$3*10,1),"")</f>
        <v>0</v>
      </c>
      <c r="X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X$7),0)
)
/IF($H$5="10aあたり",$I$3*10,1),"")</f>
        <v>0</v>
      </c>
      <c r="Y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Y$7),0)
)
/IF($H$5="10aあたり",$I$3*10,1),"")</f>
        <v>0</v>
      </c>
      <c r="Z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Z$7),0)
)
/IF($H$5="10aあたり",$I$3*10,1),"")</f>
        <v>0</v>
      </c>
      <c r="AA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A$7),0)
)
/IF($H$5="10aあたり",$I$3*10,1),"")</f>
        <v>0</v>
      </c>
      <c r="AB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B$7),0)
)
/IF($H$5="10aあたり",$I$3*10,1),"")</f>
        <v>0</v>
      </c>
      <c r="AC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C$7),0)
)
/IF($H$5="10aあたり",$I$3*10,1),"")</f>
        <v>0</v>
      </c>
      <c r="AD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D$7),0)
)
/IF($H$5="10aあたり",$I$3*10,1),"")</f>
        <v>0</v>
      </c>
      <c r="AE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E$7),0)
)
/IF($H$5="10aあたり",$I$3*10,1),"")</f>
        <v>0</v>
      </c>
      <c r="AF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F$7),0)
)
/IF($H$5="10aあたり",$I$3*10,1),"")</f>
        <v>0</v>
      </c>
      <c r="AG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G$7),0)
)
/IF($H$5="10aあたり",$I$3*10,1),"")</f>
        <v>0</v>
      </c>
      <c r="AH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H$7),0)
)
/IF($H$5="10aあたり",$I$3*10,1),"")</f>
        <v>0</v>
      </c>
      <c r="AI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I$7),0)
)
/IF($H$5="10aあたり",$I$3*10,1),"")</f>
        <v>0</v>
      </c>
      <c r="AJ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J$7),0)
)
/IF($H$5="10aあたり",$I$3*10,1),"")</f>
        <v>0</v>
      </c>
      <c r="AK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K$7),0)
)
/IF($H$5="10aあたり",$I$3*10,1),"")</f>
        <v>0</v>
      </c>
      <c r="AL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L$7),0)
)
/IF($H$5="10aあたり",$I$3*10,1),"")</f>
        <v>0</v>
      </c>
      <c r="AM65" s="35">
        <f ca="1">IFERROR(
(
SUMIFS(IF($H$4="作業時間（hh:mm）",中間処理!$G:$G,中間処理!$I:$I),中間処理!$E:$E,IF($H$3="すべての作付","&lt;&gt;",$H$3),中間処理!$F:$F,$G65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65,中間処理!$B:$B,"予定",中間処理!$C:$C,"&gt;="&amp;$H$1,中間処理!$C:$C,"&lt;="&amp;$H$2,中間処理!$D:$D,AM$7),0)
)
/IF($H$5="10aあたり",$I$3*10,1),"")</f>
        <v>0</v>
      </c>
      <c r="AN65"/>
    </row>
    <row r="66" spans="1:40" s="3" customFormat="1">
      <c r="A66"/>
      <c r="B66"/>
      <c r="E66"/>
      <c r="F66" s="30"/>
      <c r="G66"/>
      <c r="H66" s="13"/>
      <c r="I66" s="22" t="str">
        <f>IF(H66="","",
IF(H$4="作業時間（hh:mm）",SUM(J66:AM66),
IF(
COUNTIFS(単価情報!C:C,G66,単価情報!B:B,"作業者",単価情報!K:K,"&gt;="&amp;H$1,単価情報!J:J,"&lt;="&amp;H$2)
+COUNTIFS(単価情報!C:C,G66,単価情報!B:B,"作業者",単価情報!K:K,"",単価情報!J:J,"&lt;="&amp;H$2)=0,
"単価設定なし",SUM(J66:AM66))))</f>
        <v/>
      </c>
      <c r="J66" s="34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J$7),0)
)
/IF($H$5="10aあたり",$I$3*10,1),"")</f>
        <v>0</v>
      </c>
      <c r="K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K$7),0)
)
/IF($H$5="10aあたり",$I$3*10,1),"")</f>
        <v>0</v>
      </c>
      <c r="L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L$7),0)
)
/IF($H$5="10aあたり",$I$3*10,1),"")</f>
        <v>0</v>
      </c>
      <c r="M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M$7),0)
)
/IF($H$5="10aあたり",$I$3*10,1),"")</f>
        <v>0</v>
      </c>
      <c r="N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N$7),0)
)
/IF($H$5="10aあたり",$I$3*10,1),"")</f>
        <v>0</v>
      </c>
      <c r="O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O$7),0)
)
/IF($H$5="10aあたり",$I$3*10,1),"")</f>
        <v>0</v>
      </c>
      <c r="P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P$7),0)
)
/IF($H$5="10aあたり",$I$3*10,1),"")</f>
        <v>0</v>
      </c>
      <c r="Q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Q$7),0)
)
/IF($H$5="10aあたり",$I$3*10,1),"")</f>
        <v>0</v>
      </c>
      <c r="R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R$7),0)
)
/IF($H$5="10aあたり",$I$3*10,1),"")</f>
        <v>0</v>
      </c>
      <c r="S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S$7),0)
)
/IF($H$5="10aあたり",$I$3*10,1),"")</f>
        <v>0</v>
      </c>
      <c r="T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T$7),0)
)
/IF($H$5="10aあたり",$I$3*10,1),"")</f>
        <v>0</v>
      </c>
      <c r="U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U$7),0)
)
/IF($H$5="10aあたり",$I$3*10,1),"")</f>
        <v>0</v>
      </c>
      <c r="V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V$7),0)
)
/IF($H$5="10aあたり",$I$3*10,1),"")</f>
        <v>0</v>
      </c>
      <c r="W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W$7),0)
)
/IF($H$5="10aあたり",$I$3*10,1),"")</f>
        <v>0</v>
      </c>
      <c r="X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X$7),0)
)
/IF($H$5="10aあたり",$I$3*10,1),"")</f>
        <v>0</v>
      </c>
      <c r="Y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Y$7),0)
)
/IF($H$5="10aあたり",$I$3*10,1),"")</f>
        <v>0</v>
      </c>
      <c r="Z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Z$7),0)
)
/IF($H$5="10aあたり",$I$3*10,1),"")</f>
        <v>0</v>
      </c>
      <c r="AA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A$7),0)
)
/IF($H$5="10aあたり",$I$3*10,1),"")</f>
        <v>0</v>
      </c>
      <c r="AB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B$7),0)
)
/IF($H$5="10aあたり",$I$3*10,1),"")</f>
        <v>0</v>
      </c>
      <c r="AC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C$7),0)
)
/IF($H$5="10aあたり",$I$3*10,1),"")</f>
        <v>0</v>
      </c>
      <c r="AD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D$7),0)
)
/IF($H$5="10aあたり",$I$3*10,1),"")</f>
        <v>0</v>
      </c>
      <c r="AE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E$7),0)
)
/IF($H$5="10aあたり",$I$3*10,1),"")</f>
        <v>0</v>
      </c>
      <c r="AF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F$7),0)
)
/IF($H$5="10aあたり",$I$3*10,1),"")</f>
        <v>0</v>
      </c>
      <c r="AG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G$7),0)
)
/IF($H$5="10aあたり",$I$3*10,1),"")</f>
        <v>0</v>
      </c>
      <c r="AH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H$7),0)
)
/IF($H$5="10aあたり",$I$3*10,1),"")</f>
        <v>0</v>
      </c>
      <c r="AI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I$7),0)
)
/IF($H$5="10aあたり",$I$3*10,1),"")</f>
        <v>0</v>
      </c>
      <c r="AJ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J$7),0)
)
/IF($H$5="10aあたり",$I$3*10,1),"")</f>
        <v>0</v>
      </c>
      <c r="AK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K$7),0)
)
/IF($H$5="10aあたり",$I$3*10,1),"")</f>
        <v>0</v>
      </c>
      <c r="AL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L$7),0)
)
/IF($H$5="10aあたり",$I$3*10,1),"")</f>
        <v>0</v>
      </c>
      <c r="AM66" s="35">
        <f ca="1">IFERROR(
(
SUMIFS(IF($H$4="作業時間（hh:mm）",中間処理!$G:$G,中間処理!$I:$I),中間処理!$E:$E,IF($H$3="すべての作付","&lt;&gt;",$H$3),中間処理!$F:$F,$G66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66,中間処理!$B:$B,"予定",中間処理!$C:$C,"&gt;="&amp;$H$1,中間処理!$C:$C,"&lt;="&amp;$H$2,中間処理!$D:$D,AM$7),0)
)
/IF($H$5="10aあたり",$I$3*10,1),"")</f>
        <v>0</v>
      </c>
      <c r="AN66"/>
    </row>
    <row r="67" spans="1:40" s="3" customFormat="1">
      <c r="A67"/>
      <c r="B67"/>
      <c r="E67"/>
      <c r="F67" s="30"/>
      <c r="G67"/>
      <c r="H67" s="13"/>
      <c r="I67" s="22" t="str">
        <f>IF(H67="","",
IF(H$4="作業時間（hh:mm）",SUM(J67:AM67),
IF(
COUNTIFS(単価情報!C:C,G67,単価情報!B:B,"作業者",単価情報!K:K,"&gt;="&amp;H$1,単価情報!J:J,"&lt;="&amp;H$2)
+COUNTIFS(単価情報!C:C,G67,単価情報!B:B,"作業者",単価情報!K:K,"",単価情報!J:J,"&lt;="&amp;H$2)=0,
"単価設定なし",SUM(J67:AM67))))</f>
        <v/>
      </c>
      <c r="J67" s="34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J$7),0)
)
/IF($H$5="10aあたり",$I$3*10,1),"")</f>
        <v>0</v>
      </c>
      <c r="K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K$7),0)
)
/IF($H$5="10aあたり",$I$3*10,1),"")</f>
        <v>0</v>
      </c>
      <c r="L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L$7),0)
)
/IF($H$5="10aあたり",$I$3*10,1),"")</f>
        <v>0</v>
      </c>
      <c r="M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M$7),0)
)
/IF($H$5="10aあたり",$I$3*10,1),"")</f>
        <v>0</v>
      </c>
      <c r="N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N$7),0)
)
/IF($H$5="10aあたり",$I$3*10,1),"")</f>
        <v>0</v>
      </c>
      <c r="O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O$7),0)
)
/IF($H$5="10aあたり",$I$3*10,1),"")</f>
        <v>0</v>
      </c>
      <c r="P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P$7),0)
)
/IF($H$5="10aあたり",$I$3*10,1),"")</f>
        <v>0</v>
      </c>
      <c r="Q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Q$7),0)
)
/IF($H$5="10aあたり",$I$3*10,1),"")</f>
        <v>0</v>
      </c>
      <c r="R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R$7),0)
)
/IF($H$5="10aあたり",$I$3*10,1),"")</f>
        <v>0</v>
      </c>
      <c r="S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S$7),0)
)
/IF($H$5="10aあたり",$I$3*10,1),"")</f>
        <v>0</v>
      </c>
      <c r="T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T$7),0)
)
/IF($H$5="10aあたり",$I$3*10,1),"")</f>
        <v>0</v>
      </c>
      <c r="U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U$7),0)
)
/IF($H$5="10aあたり",$I$3*10,1),"")</f>
        <v>0</v>
      </c>
      <c r="V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V$7),0)
)
/IF($H$5="10aあたり",$I$3*10,1),"")</f>
        <v>0</v>
      </c>
      <c r="W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W$7),0)
)
/IF($H$5="10aあたり",$I$3*10,1),"")</f>
        <v>0</v>
      </c>
      <c r="X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X$7),0)
)
/IF($H$5="10aあたり",$I$3*10,1),"")</f>
        <v>0</v>
      </c>
      <c r="Y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Y$7),0)
)
/IF($H$5="10aあたり",$I$3*10,1),"")</f>
        <v>0</v>
      </c>
      <c r="Z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Z$7),0)
)
/IF($H$5="10aあたり",$I$3*10,1),"")</f>
        <v>0</v>
      </c>
      <c r="AA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A$7),0)
)
/IF($H$5="10aあたり",$I$3*10,1),"")</f>
        <v>0</v>
      </c>
      <c r="AB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B$7),0)
)
/IF($H$5="10aあたり",$I$3*10,1),"")</f>
        <v>0</v>
      </c>
      <c r="AC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C$7),0)
)
/IF($H$5="10aあたり",$I$3*10,1),"")</f>
        <v>0</v>
      </c>
      <c r="AD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D$7),0)
)
/IF($H$5="10aあたり",$I$3*10,1),"")</f>
        <v>0</v>
      </c>
      <c r="AE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E$7),0)
)
/IF($H$5="10aあたり",$I$3*10,1),"")</f>
        <v>0</v>
      </c>
      <c r="AF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F$7),0)
)
/IF($H$5="10aあたり",$I$3*10,1),"")</f>
        <v>0</v>
      </c>
      <c r="AG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G$7),0)
)
/IF($H$5="10aあたり",$I$3*10,1),"")</f>
        <v>0</v>
      </c>
      <c r="AH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H$7),0)
)
/IF($H$5="10aあたり",$I$3*10,1),"")</f>
        <v>0</v>
      </c>
      <c r="AI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I$7),0)
)
/IF($H$5="10aあたり",$I$3*10,1),"")</f>
        <v>0</v>
      </c>
      <c r="AJ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J$7),0)
)
/IF($H$5="10aあたり",$I$3*10,1),"")</f>
        <v>0</v>
      </c>
      <c r="AK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K$7),0)
)
/IF($H$5="10aあたり",$I$3*10,1),"")</f>
        <v>0</v>
      </c>
      <c r="AL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L$7),0)
)
/IF($H$5="10aあたり",$I$3*10,1),"")</f>
        <v>0</v>
      </c>
      <c r="AM67" s="35">
        <f ca="1">IFERROR(
(
SUMIFS(IF($H$4="作業時間（hh:mm）",中間処理!$G:$G,中間処理!$I:$I),中間処理!$E:$E,IF($H$3="すべての作付","&lt;&gt;",$H$3),中間処理!$F:$F,$G67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67,中間処理!$B:$B,"予定",中間処理!$C:$C,"&gt;="&amp;$H$1,中間処理!$C:$C,"&lt;="&amp;$H$2,中間処理!$D:$D,AM$7),0)
)
/IF($H$5="10aあたり",$I$3*10,1),"")</f>
        <v>0</v>
      </c>
      <c r="AN67"/>
    </row>
    <row r="68" spans="1:40" s="3" customFormat="1">
      <c r="A68"/>
      <c r="B68"/>
      <c r="E68"/>
      <c r="F68" s="30"/>
      <c r="G68"/>
      <c r="H68" s="13"/>
      <c r="I68" s="22" t="str">
        <f>IF(H68="","",
IF(H$4="作業時間（hh:mm）",SUM(J68:AM68),
IF(
COUNTIFS(単価情報!C:C,G68,単価情報!B:B,"作業者",単価情報!K:K,"&gt;="&amp;H$1,単価情報!J:J,"&lt;="&amp;H$2)
+COUNTIFS(単価情報!C:C,G68,単価情報!B:B,"作業者",単価情報!K:K,"",単価情報!J:J,"&lt;="&amp;H$2)=0,
"単価設定なし",SUM(J68:AM68))))</f>
        <v/>
      </c>
      <c r="J68" s="34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J$7),0)
)
/IF($H$5="10aあたり",$I$3*10,1),"")</f>
        <v>0</v>
      </c>
      <c r="K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K$7),0)
)
/IF($H$5="10aあたり",$I$3*10,1),"")</f>
        <v>0</v>
      </c>
      <c r="L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L$7),0)
)
/IF($H$5="10aあたり",$I$3*10,1),"")</f>
        <v>0</v>
      </c>
      <c r="M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M$7),0)
)
/IF($H$5="10aあたり",$I$3*10,1),"")</f>
        <v>0</v>
      </c>
      <c r="N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N$7),0)
)
/IF($H$5="10aあたり",$I$3*10,1),"")</f>
        <v>0</v>
      </c>
      <c r="O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O$7),0)
)
/IF($H$5="10aあたり",$I$3*10,1),"")</f>
        <v>0</v>
      </c>
      <c r="P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P$7),0)
)
/IF($H$5="10aあたり",$I$3*10,1),"")</f>
        <v>0</v>
      </c>
      <c r="Q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Q$7),0)
)
/IF($H$5="10aあたり",$I$3*10,1),"")</f>
        <v>0</v>
      </c>
      <c r="R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R$7),0)
)
/IF($H$5="10aあたり",$I$3*10,1),"")</f>
        <v>0</v>
      </c>
      <c r="S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S$7),0)
)
/IF($H$5="10aあたり",$I$3*10,1),"")</f>
        <v>0</v>
      </c>
      <c r="T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T$7),0)
)
/IF($H$5="10aあたり",$I$3*10,1),"")</f>
        <v>0</v>
      </c>
      <c r="U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U$7),0)
)
/IF($H$5="10aあたり",$I$3*10,1),"")</f>
        <v>0</v>
      </c>
      <c r="V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V$7),0)
)
/IF($H$5="10aあたり",$I$3*10,1),"")</f>
        <v>0</v>
      </c>
      <c r="W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W$7),0)
)
/IF($H$5="10aあたり",$I$3*10,1),"")</f>
        <v>0</v>
      </c>
      <c r="X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X$7),0)
)
/IF($H$5="10aあたり",$I$3*10,1),"")</f>
        <v>0</v>
      </c>
      <c r="Y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Y$7),0)
)
/IF($H$5="10aあたり",$I$3*10,1),"")</f>
        <v>0</v>
      </c>
      <c r="Z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Z$7),0)
)
/IF($H$5="10aあたり",$I$3*10,1),"")</f>
        <v>0</v>
      </c>
      <c r="AA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A$7),0)
)
/IF($H$5="10aあたり",$I$3*10,1),"")</f>
        <v>0</v>
      </c>
      <c r="AB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B$7),0)
)
/IF($H$5="10aあたり",$I$3*10,1),"")</f>
        <v>0</v>
      </c>
      <c r="AC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C$7),0)
)
/IF($H$5="10aあたり",$I$3*10,1),"")</f>
        <v>0</v>
      </c>
      <c r="AD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D$7),0)
)
/IF($H$5="10aあたり",$I$3*10,1),"")</f>
        <v>0</v>
      </c>
      <c r="AE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E$7),0)
)
/IF($H$5="10aあたり",$I$3*10,1),"")</f>
        <v>0</v>
      </c>
      <c r="AF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F$7),0)
)
/IF($H$5="10aあたり",$I$3*10,1),"")</f>
        <v>0</v>
      </c>
      <c r="AG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G$7),0)
)
/IF($H$5="10aあたり",$I$3*10,1),"")</f>
        <v>0</v>
      </c>
      <c r="AH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H$7),0)
)
/IF($H$5="10aあたり",$I$3*10,1),"")</f>
        <v>0</v>
      </c>
      <c r="AI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I$7),0)
)
/IF($H$5="10aあたり",$I$3*10,1),"")</f>
        <v>0</v>
      </c>
      <c r="AJ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J$7),0)
)
/IF($H$5="10aあたり",$I$3*10,1),"")</f>
        <v>0</v>
      </c>
      <c r="AK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K$7),0)
)
/IF($H$5="10aあたり",$I$3*10,1),"")</f>
        <v>0</v>
      </c>
      <c r="AL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L$7),0)
)
/IF($H$5="10aあたり",$I$3*10,1),"")</f>
        <v>0</v>
      </c>
      <c r="AM68" s="35">
        <f ca="1">IFERROR(
(
SUMIFS(IF($H$4="作業時間（hh:mm）",中間処理!$G:$G,中間処理!$I:$I),中間処理!$E:$E,IF($H$3="すべての作付","&lt;&gt;",$H$3),中間処理!$F:$F,$G68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68,中間処理!$B:$B,"予定",中間処理!$C:$C,"&gt;="&amp;$H$1,中間処理!$C:$C,"&lt;="&amp;$H$2,中間処理!$D:$D,AM$7),0)
)
/IF($H$5="10aあたり",$I$3*10,1),"")</f>
        <v>0</v>
      </c>
      <c r="AN68"/>
    </row>
    <row r="69" spans="1:40" s="3" customFormat="1">
      <c r="A69"/>
      <c r="B69"/>
      <c r="E69"/>
      <c r="F69" s="30"/>
      <c r="G69"/>
      <c r="H69" s="13"/>
      <c r="I69" s="22" t="str">
        <f>IF(H69="","",
IF(H$4="作業時間（hh:mm）",SUM(J69:AM69),
IF(
COUNTIFS(単価情報!C:C,G69,単価情報!B:B,"作業者",単価情報!K:K,"&gt;="&amp;H$1,単価情報!J:J,"&lt;="&amp;H$2)
+COUNTIFS(単価情報!C:C,G69,単価情報!B:B,"作業者",単価情報!K:K,"",単価情報!J:J,"&lt;="&amp;H$2)=0,
"単価設定なし",SUM(J69:AM69))))</f>
        <v/>
      </c>
      <c r="J69" s="34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J$7),0)
)
/IF($H$5="10aあたり",$I$3*10,1),"")</f>
        <v>0</v>
      </c>
      <c r="K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K$7),0)
)
/IF($H$5="10aあたり",$I$3*10,1),"")</f>
        <v>0</v>
      </c>
      <c r="L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L$7),0)
)
/IF($H$5="10aあたり",$I$3*10,1),"")</f>
        <v>0</v>
      </c>
      <c r="M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M$7),0)
)
/IF($H$5="10aあたり",$I$3*10,1),"")</f>
        <v>0</v>
      </c>
      <c r="N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N$7),0)
)
/IF($H$5="10aあたり",$I$3*10,1),"")</f>
        <v>0</v>
      </c>
      <c r="O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O$7),0)
)
/IF($H$5="10aあたり",$I$3*10,1),"")</f>
        <v>0</v>
      </c>
      <c r="P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P$7),0)
)
/IF($H$5="10aあたり",$I$3*10,1),"")</f>
        <v>0</v>
      </c>
      <c r="Q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Q$7),0)
)
/IF($H$5="10aあたり",$I$3*10,1),"")</f>
        <v>0</v>
      </c>
      <c r="R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R$7),0)
)
/IF($H$5="10aあたり",$I$3*10,1),"")</f>
        <v>0</v>
      </c>
      <c r="S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S$7),0)
)
/IF($H$5="10aあたり",$I$3*10,1),"")</f>
        <v>0</v>
      </c>
      <c r="T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T$7),0)
)
/IF($H$5="10aあたり",$I$3*10,1),"")</f>
        <v>0</v>
      </c>
      <c r="U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U$7),0)
)
/IF($H$5="10aあたり",$I$3*10,1),"")</f>
        <v>0</v>
      </c>
      <c r="V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V$7),0)
)
/IF($H$5="10aあたり",$I$3*10,1),"")</f>
        <v>0</v>
      </c>
      <c r="W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W$7),0)
)
/IF($H$5="10aあたり",$I$3*10,1),"")</f>
        <v>0</v>
      </c>
      <c r="X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X$7),0)
)
/IF($H$5="10aあたり",$I$3*10,1),"")</f>
        <v>0</v>
      </c>
      <c r="Y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Y$7),0)
)
/IF($H$5="10aあたり",$I$3*10,1),"")</f>
        <v>0</v>
      </c>
      <c r="Z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Z$7),0)
)
/IF($H$5="10aあたり",$I$3*10,1),"")</f>
        <v>0</v>
      </c>
      <c r="AA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A$7),0)
)
/IF($H$5="10aあたり",$I$3*10,1),"")</f>
        <v>0</v>
      </c>
      <c r="AB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B$7),0)
)
/IF($H$5="10aあたり",$I$3*10,1),"")</f>
        <v>0</v>
      </c>
      <c r="AC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C$7),0)
)
/IF($H$5="10aあたり",$I$3*10,1),"")</f>
        <v>0</v>
      </c>
      <c r="AD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D$7),0)
)
/IF($H$5="10aあたり",$I$3*10,1),"")</f>
        <v>0</v>
      </c>
      <c r="AE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E$7),0)
)
/IF($H$5="10aあたり",$I$3*10,1),"")</f>
        <v>0</v>
      </c>
      <c r="AF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F$7),0)
)
/IF($H$5="10aあたり",$I$3*10,1),"")</f>
        <v>0</v>
      </c>
      <c r="AG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G$7),0)
)
/IF($H$5="10aあたり",$I$3*10,1),"")</f>
        <v>0</v>
      </c>
      <c r="AH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H$7),0)
)
/IF($H$5="10aあたり",$I$3*10,1),"")</f>
        <v>0</v>
      </c>
      <c r="AI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I$7),0)
)
/IF($H$5="10aあたり",$I$3*10,1),"")</f>
        <v>0</v>
      </c>
      <c r="AJ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J$7),0)
)
/IF($H$5="10aあたり",$I$3*10,1),"")</f>
        <v>0</v>
      </c>
      <c r="AK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K$7),0)
)
/IF($H$5="10aあたり",$I$3*10,1),"")</f>
        <v>0</v>
      </c>
      <c r="AL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L$7),0)
)
/IF($H$5="10aあたり",$I$3*10,1),"")</f>
        <v>0</v>
      </c>
      <c r="AM69" s="35">
        <f ca="1">IFERROR(
(
SUMIFS(IF($H$4="作業時間（hh:mm）",中間処理!$G:$G,中間処理!$I:$I),中間処理!$E:$E,IF($H$3="すべての作付","&lt;&gt;",$H$3),中間処理!$F:$F,$G69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69,中間処理!$B:$B,"予定",中間処理!$C:$C,"&gt;="&amp;$H$1,中間処理!$C:$C,"&lt;="&amp;$H$2,中間処理!$D:$D,AM$7),0)
)
/IF($H$5="10aあたり",$I$3*10,1),"")</f>
        <v>0</v>
      </c>
      <c r="AN69"/>
    </row>
    <row r="70" spans="1:40" s="3" customFormat="1">
      <c r="A70"/>
      <c r="B70"/>
      <c r="E70"/>
      <c r="F70" s="30"/>
      <c r="G70"/>
      <c r="H70" s="13"/>
      <c r="I70" s="22" t="str">
        <f>IF(H70="","",
IF(H$4="作業時間（hh:mm）",SUM(J70:AM70),
IF(
COUNTIFS(単価情報!C:C,G70,単価情報!B:B,"作業者",単価情報!K:K,"&gt;="&amp;H$1,単価情報!J:J,"&lt;="&amp;H$2)
+COUNTIFS(単価情報!C:C,G70,単価情報!B:B,"作業者",単価情報!K:K,"",単価情報!J:J,"&lt;="&amp;H$2)=0,
"単価設定なし",SUM(J70:AM70))))</f>
        <v/>
      </c>
      <c r="J70" s="34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J$7),0)
)
/IF($H$5="10aあたり",$I$3*10,1),"")</f>
        <v>0</v>
      </c>
      <c r="K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K$7),0)
)
/IF($H$5="10aあたり",$I$3*10,1),"")</f>
        <v>0</v>
      </c>
      <c r="L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L$7),0)
)
/IF($H$5="10aあたり",$I$3*10,1),"")</f>
        <v>0</v>
      </c>
      <c r="M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M$7),0)
)
/IF($H$5="10aあたり",$I$3*10,1),"")</f>
        <v>0</v>
      </c>
      <c r="N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N$7),0)
)
/IF($H$5="10aあたり",$I$3*10,1),"")</f>
        <v>0</v>
      </c>
      <c r="O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O$7),0)
)
/IF($H$5="10aあたり",$I$3*10,1),"")</f>
        <v>0</v>
      </c>
      <c r="P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P$7),0)
)
/IF($H$5="10aあたり",$I$3*10,1),"")</f>
        <v>0</v>
      </c>
      <c r="Q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Q$7),0)
)
/IF($H$5="10aあたり",$I$3*10,1),"")</f>
        <v>0</v>
      </c>
      <c r="R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R$7),0)
)
/IF($H$5="10aあたり",$I$3*10,1),"")</f>
        <v>0</v>
      </c>
      <c r="S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S$7),0)
)
/IF($H$5="10aあたり",$I$3*10,1),"")</f>
        <v>0</v>
      </c>
      <c r="T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T$7),0)
)
/IF($H$5="10aあたり",$I$3*10,1),"")</f>
        <v>0</v>
      </c>
      <c r="U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U$7),0)
)
/IF($H$5="10aあたり",$I$3*10,1),"")</f>
        <v>0</v>
      </c>
      <c r="V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V$7),0)
)
/IF($H$5="10aあたり",$I$3*10,1),"")</f>
        <v>0</v>
      </c>
      <c r="W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W$7),0)
)
/IF($H$5="10aあたり",$I$3*10,1),"")</f>
        <v>0</v>
      </c>
      <c r="X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X$7),0)
)
/IF($H$5="10aあたり",$I$3*10,1),"")</f>
        <v>0</v>
      </c>
      <c r="Y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Y$7),0)
)
/IF($H$5="10aあたり",$I$3*10,1),"")</f>
        <v>0</v>
      </c>
      <c r="Z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Z$7),0)
)
/IF($H$5="10aあたり",$I$3*10,1),"")</f>
        <v>0</v>
      </c>
      <c r="AA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A$7),0)
)
/IF($H$5="10aあたり",$I$3*10,1),"")</f>
        <v>0</v>
      </c>
      <c r="AB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B$7),0)
)
/IF($H$5="10aあたり",$I$3*10,1),"")</f>
        <v>0</v>
      </c>
      <c r="AC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C$7),0)
)
/IF($H$5="10aあたり",$I$3*10,1),"")</f>
        <v>0</v>
      </c>
      <c r="AD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D$7),0)
)
/IF($H$5="10aあたり",$I$3*10,1),"")</f>
        <v>0</v>
      </c>
      <c r="AE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E$7),0)
)
/IF($H$5="10aあたり",$I$3*10,1),"")</f>
        <v>0</v>
      </c>
      <c r="AF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F$7),0)
)
/IF($H$5="10aあたり",$I$3*10,1),"")</f>
        <v>0</v>
      </c>
      <c r="AG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G$7),0)
)
/IF($H$5="10aあたり",$I$3*10,1),"")</f>
        <v>0</v>
      </c>
      <c r="AH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H$7),0)
)
/IF($H$5="10aあたり",$I$3*10,1),"")</f>
        <v>0</v>
      </c>
      <c r="AI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I$7),0)
)
/IF($H$5="10aあたり",$I$3*10,1),"")</f>
        <v>0</v>
      </c>
      <c r="AJ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J$7),0)
)
/IF($H$5="10aあたり",$I$3*10,1),"")</f>
        <v>0</v>
      </c>
      <c r="AK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K$7),0)
)
/IF($H$5="10aあたり",$I$3*10,1),"")</f>
        <v>0</v>
      </c>
      <c r="AL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L$7),0)
)
/IF($H$5="10aあたり",$I$3*10,1),"")</f>
        <v>0</v>
      </c>
      <c r="AM70" s="35">
        <f ca="1">IFERROR(
(
SUMIFS(IF($H$4="作業時間（hh:mm）",中間処理!$G:$G,中間処理!$I:$I),中間処理!$E:$E,IF($H$3="すべての作付","&lt;&gt;",$H$3),中間処理!$F:$F,$G70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70,中間処理!$B:$B,"予定",中間処理!$C:$C,"&gt;="&amp;$H$1,中間処理!$C:$C,"&lt;="&amp;$H$2,中間処理!$D:$D,AM$7),0)
)
/IF($H$5="10aあたり",$I$3*10,1),"")</f>
        <v>0</v>
      </c>
      <c r="AN70"/>
    </row>
    <row r="71" spans="1:40" s="3" customFormat="1">
      <c r="A71"/>
      <c r="B71"/>
      <c r="E71"/>
      <c r="F71" s="30"/>
      <c r="G71"/>
      <c r="H71" s="13"/>
      <c r="I71" s="22" t="str">
        <f>IF(H71="","",
IF(H$4="作業時間（hh:mm）",SUM(J71:AM71),
IF(
COUNTIFS(単価情報!C:C,G71,単価情報!B:B,"作業者",単価情報!K:K,"&gt;="&amp;H$1,単価情報!J:J,"&lt;="&amp;H$2)
+COUNTIFS(単価情報!C:C,G71,単価情報!B:B,"作業者",単価情報!K:K,"",単価情報!J:J,"&lt;="&amp;H$2)=0,
"単価設定なし",SUM(J71:AM71))))</f>
        <v/>
      </c>
      <c r="J71" s="34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J$7),0)
)
/IF($H$5="10aあたり",$I$3*10,1),"")</f>
        <v>0</v>
      </c>
      <c r="K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K$7),0)
)
/IF($H$5="10aあたり",$I$3*10,1),"")</f>
        <v>0</v>
      </c>
      <c r="L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L$7),0)
)
/IF($H$5="10aあたり",$I$3*10,1),"")</f>
        <v>0</v>
      </c>
      <c r="M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M$7),0)
)
/IF($H$5="10aあたり",$I$3*10,1),"")</f>
        <v>0</v>
      </c>
      <c r="N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N$7),0)
)
/IF($H$5="10aあたり",$I$3*10,1),"")</f>
        <v>0</v>
      </c>
      <c r="O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O$7),0)
)
/IF($H$5="10aあたり",$I$3*10,1),"")</f>
        <v>0</v>
      </c>
      <c r="P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P$7),0)
)
/IF($H$5="10aあたり",$I$3*10,1),"")</f>
        <v>0</v>
      </c>
      <c r="Q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Q$7),0)
)
/IF($H$5="10aあたり",$I$3*10,1),"")</f>
        <v>0</v>
      </c>
      <c r="R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R$7),0)
)
/IF($H$5="10aあたり",$I$3*10,1),"")</f>
        <v>0</v>
      </c>
      <c r="S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S$7),0)
)
/IF($H$5="10aあたり",$I$3*10,1),"")</f>
        <v>0</v>
      </c>
      <c r="T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T$7),0)
)
/IF($H$5="10aあたり",$I$3*10,1),"")</f>
        <v>0</v>
      </c>
      <c r="U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U$7),0)
)
/IF($H$5="10aあたり",$I$3*10,1),"")</f>
        <v>0</v>
      </c>
      <c r="V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V$7),0)
)
/IF($H$5="10aあたり",$I$3*10,1),"")</f>
        <v>0</v>
      </c>
      <c r="W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W$7),0)
)
/IF($H$5="10aあたり",$I$3*10,1),"")</f>
        <v>0</v>
      </c>
      <c r="X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X$7),0)
)
/IF($H$5="10aあたり",$I$3*10,1),"")</f>
        <v>0</v>
      </c>
      <c r="Y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Y$7),0)
)
/IF($H$5="10aあたり",$I$3*10,1),"")</f>
        <v>0</v>
      </c>
      <c r="Z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Z$7),0)
)
/IF($H$5="10aあたり",$I$3*10,1),"")</f>
        <v>0</v>
      </c>
      <c r="AA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A$7),0)
)
/IF($H$5="10aあたり",$I$3*10,1),"")</f>
        <v>0</v>
      </c>
      <c r="AB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B$7),0)
)
/IF($H$5="10aあたり",$I$3*10,1),"")</f>
        <v>0</v>
      </c>
      <c r="AC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C$7),0)
)
/IF($H$5="10aあたり",$I$3*10,1),"")</f>
        <v>0</v>
      </c>
      <c r="AD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D$7),0)
)
/IF($H$5="10aあたり",$I$3*10,1),"")</f>
        <v>0</v>
      </c>
      <c r="AE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E$7),0)
)
/IF($H$5="10aあたり",$I$3*10,1),"")</f>
        <v>0</v>
      </c>
      <c r="AF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F$7),0)
)
/IF($H$5="10aあたり",$I$3*10,1),"")</f>
        <v>0</v>
      </c>
      <c r="AG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G$7),0)
)
/IF($H$5="10aあたり",$I$3*10,1),"")</f>
        <v>0</v>
      </c>
      <c r="AH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H$7),0)
)
/IF($H$5="10aあたり",$I$3*10,1),"")</f>
        <v>0</v>
      </c>
      <c r="AI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I$7),0)
)
/IF($H$5="10aあたり",$I$3*10,1),"")</f>
        <v>0</v>
      </c>
      <c r="AJ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J$7),0)
)
/IF($H$5="10aあたり",$I$3*10,1),"")</f>
        <v>0</v>
      </c>
      <c r="AK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K$7),0)
)
/IF($H$5="10aあたり",$I$3*10,1),"")</f>
        <v>0</v>
      </c>
      <c r="AL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L$7),0)
)
/IF($H$5="10aあたり",$I$3*10,1),"")</f>
        <v>0</v>
      </c>
      <c r="AM71" s="35">
        <f ca="1">IFERROR(
(
SUMIFS(IF($H$4="作業時間（hh:mm）",中間処理!$G:$G,中間処理!$I:$I),中間処理!$E:$E,IF($H$3="すべての作付","&lt;&gt;",$H$3),中間処理!$F:$F,$G71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71,中間処理!$B:$B,"予定",中間処理!$C:$C,"&gt;="&amp;$H$1,中間処理!$C:$C,"&lt;="&amp;$H$2,中間処理!$D:$D,AM$7),0)
)
/IF($H$5="10aあたり",$I$3*10,1),"")</f>
        <v>0</v>
      </c>
      <c r="AN71"/>
    </row>
    <row r="72" spans="1:40" s="3" customFormat="1">
      <c r="A72"/>
      <c r="B72"/>
      <c r="E72"/>
      <c r="F72" s="30"/>
      <c r="G72"/>
      <c r="H72" s="13"/>
      <c r="I72" s="22" t="str">
        <f>IF(H72="","",
IF(H$4="作業時間（hh:mm）",SUM(J72:AM72),
IF(
COUNTIFS(単価情報!C:C,G72,単価情報!B:B,"作業者",単価情報!K:K,"&gt;="&amp;H$1,単価情報!J:J,"&lt;="&amp;H$2)
+COUNTIFS(単価情報!C:C,G72,単価情報!B:B,"作業者",単価情報!K:K,"",単価情報!J:J,"&lt;="&amp;H$2)=0,
"単価設定なし",SUM(J72:AM72))))</f>
        <v/>
      </c>
      <c r="J72" s="34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J$7),0)
)
/IF($H$5="10aあたり",$I$3*10,1),"")</f>
        <v>0</v>
      </c>
      <c r="K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K$7),0)
)
/IF($H$5="10aあたり",$I$3*10,1),"")</f>
        <v>0</v>
      </c>
      <c r="L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L$7),0)
)
/IF($H$5="10aあたり",$I$3*10,1),"")</f>
        <v>0</v>
      </c>
      <c r="M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M$7),0)
)
/IF($H$5="10aあたり",$I$3*10,1),"")</f>
        <v>0</v>
      </c>
      <c r="N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N$7),0)
)
/IF($H$5="10aあたり",$I$3*10,1),"")</f>
        <v>0</v>
      </c>
      <c r="O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O$7),0)
)
/IF($H$5="10aあたり",$I$3*10,1),"")</f>
        <v>0</v>
      </c>
      <c r="P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P$7),0)
)
/IF($H$5="10aあたり",$I$3*10,1),"")</f>
        <v>0</v>
      </c>
      <c r="Q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Q$7),0)
)
/IF($H$5="10aあたり",$I$3*10,1),"")</f>
        <v>0</v>
      </c>
      <c r="R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R$7),0)
)
/IF($H$5="10aあたり",$I$3*10,1),"")</f>
        <v>0</v>
      </c>
      <c r="S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S$7),0)
)
/IF($H$5="10aあたり",$I$3*10,1),"")</f>
        <v>0</v>
      </c>
      <c r="T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T$7),0)
)
/IF($H$5="10aあたり",$I$3*10,1),"")</f>
        <v>0</v>
      </c>
      <c r="U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U$7),0)
)
/IF($H$5="10aあたり",$I$3*10,1),"")</f>
        <v>0</v>
      </c>
      <c r="V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V$7),0)
)
/IF($H$5="10aあたり",$I$3*10,1),"")</f>
        <v>0</v>
      </c>
      <c r="W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W$7),0)
)
/IF($H$5="10aあたり",$I$3*10,1),"")</f>
        <v>0</v>
      </c>
      <c r="X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X$7),0)
)
/IF($H$5="10aあたり",$I$3*10,1),"")</f>
        <v>0</v>
      </c>
      <c r="Y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Y$7),0)
)
/IF($H$5="10aあたり",$I$3*10,1),"")</f>
        <v>0</v>
      </c>
      <c r="Z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Z$7),0)
)
/IF($H$5="10aあたり",$I$3*10,1),"")</f>
        <v>0</v>
      </c>
      <c r="AA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A$7),0)
)
/IF($H$5="10aあたり",$I$3*10,1),"")</f>
        <v>0</v>
      </c>
      <c r="AB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B$7),0)
)
/IF($H$5="10aあたり",$I$3*10,1),"")</f>
        <v>0</v>
      </c>
      <c r="AC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C$7),0)
)
/IF($H$5="10aあたり",$I$3*10,1),"")</f>
        <v>0</v>
      </c>
      <c r="AD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D$7),0)
)
/IF($H$5="10aあたり",$I$3*10,1),"")</f>
        <v>0</v>
      </c>
      <c r="AE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E$7),0)
)
/IF($H$5="10aあたり",$I$3*10,1),"")</f>
        <v>0</v>
      </c>
      <c r="AF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F$7),0)
)
/IF($H$5="10aあたり",$I$3*10,1),"")</f>
        <v>0</v>
      </c>
      <c r="AG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G$7),0)
)
/IF($H$5="10aあたり",$I$3*10,1),"")</f>
        <v>0</v>
      </c>
      <c r="AH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H$7),0)
)
/IF($H$5="10aあたり",$I$3*10,1),"")</f>
        <v>0</v>
      </c>
      <c r="AI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I$7),0)
)
/IF($H$5="10aあたり",$I$3*10,1),"")</f>
        <v>0</v>
      </c>
      <c r="AJ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J$7),0)
)
/IF($H$5="10aあたり",$I$3*10,1),"")</f>
        <v>0</v>
      </c>
      <c r="AK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K$7),0)
)
/IF($H$5="10aあたり",$I$3*10,1),"")</f>
        <v>0</v>
      </c>
      <c r="AL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L$7),0)
)
/IF($H$5="10aあたり",$I$3*10,1),"")</f>
        <v>0</v>
      </c>
      <c r="AM72" s="35">
        <f ca="1">IFERROR(
(
SUMIFS(IF($H$4="作業時間（hh:mm）",中間処理!$G:$G,中間処理!$I:$I),中間処理!$E:$E,IF($H$3="すべての作付","&lt;&gt;",$H$3),中間処理!$F:$F,$G72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72,中間処理!$B:$B,"予定",中間処理!$C:$C,"&gt;="&amp;$H$1,中間処理!$C:$C,"&lt;="&amp;$H$2,中間処理!$D:$D,AM$7),0)
)
/IF($H$5="10aあたり",$I$3*10,1),"")</f>
        <v>0</v>
      </c>
      <c r="AN72"/>
    </row>
    <row r="73" spans="1:40" s="3" customFormat="1">
      <c r="A73"/>
      <c r="B73"/>
      <c r="E73"/>
      <c r="F73" s="30"/>
      <c r="G73"/>
      <c r="H73" s="13"/>
      <c r="I73" s="22" t="str">
        <f>IF(H73="","",
IF(H$4="作業時間（hh:mm）",SUM(J73:AM73),
IF(
COUNTIFS(単価情報!C:C,G73,単価情報!B:B,"作業者",単価情報!K:K,"&gt;="&amp;H$1,単価情報!J:J,"&lt;="&amp;H$2)
+COUNTIFS(単価情報!C:C,G73,単価情報!B:B,"作業者",単価情報!K:K,"",単価情報!J:J,"&lt;="&amp;H$2)=0,
"単価設定なし",SUM(J73:AM73))))</f>
        <v/>
      </c>
      <c r="J73" s="34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J$7),0)
)
/IF($H$5="10aあたり",$I$3*10,1),"")</f>
        <v>0</v>
      </c>
      <c r="K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K$7),0)
)
/IF($H$5="10aあたり",$I$3*10,1),"")</f>
        <v>0</v>
      </c>
      <c r="L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L$7),0)
)
/IF($H$5="10aあたり",$I$3*10,1),"")</f>
        <v>0</v>
      </c>
      <c r="M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M$7),0)
)
/IF($H$5="10aあたり",$I$3*10,1),"")</f>
        <v>0</v>
      </c>
      <c r="N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N$7),0)
)
/IF($H$5="10aあたり",$I$3*10,1),"")</f>
        <v>0</v>
      </c>
      <c r="O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O$7),0)
)
/IF($H$5="10aあたり",$I$3*10,1),"")</f>
        <v>0</v>
      </c>
      <c r="P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P$7),0)
)
/IF($H$5="10aあたり",$I$3*10,1),"")</f>
        <v>0</v>
      </c>
      <c r="Q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Q$7),0)
)
/IF($H$5="10aあたり",$I$3*10,1),"")</f>
        <v>0</v>
      </c>
      <c r="R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R$7),0)
)
/IF($H$5="10aあたり",$I$3*10,1),"")</f>
        <v>0</v>
      </c>
      <c r="S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S$7),0)
)
/IF($H$5="10aあたり",$I$3*10,1),"")</f>
        <v>0</v>
      </c>
      <c r="T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T$7),0)
)
/IF($H$5="10aあたり",$I$3*10,1),"")</f>
        <v>0</v>
      </c>
      <c r="U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U$7),0)
)
/IF($H$5="10aあたり",$I$3*10,1),"")</f>
        <v>0</v>
      </c>
      <c r="V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V$7),0)
)
/IF($H$5="10aあたり",$I$3*10,1),"")</f>
        <v>0</v>
      </c>
      <c r="W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W$7),0)
)
/IF($H$5="10aあたり",$I$3*10,1),"")</f>
        <v>0</v>
      </c>
      <c r="X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X$7),0)
)
/IF($H$5="10aあたり",$I$3*10,1),"")</f>
        <v>0</v>
      </c>
      <c r="Y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Y$7),0)
)
/IF($H$5="10aあたり",$I$3*10,1),"")</f>
        <v>0</v>
      </c>
      <c r="Z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Z$7),0)
)
/IF($H$5="10aあたり",$I$3*10,1),"")</f>
        <v>0</v>
      </c>
      <c r="AA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A$7),0)
)
/IF($H$5="10aあたり",$I$3*10,1),"")</f>
        <v>0</v>
      </c>
      <c r="AB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B$7),0)
)
/IF($H$5="10aあたり",$I$3*10,1),"")</f>
        <v>0</v>
      </c>
      <c r="AC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C$7),0)
)
/IF($H$5="10aあたり",$I$3*10,1),"")</f>
        <v>0</v>
      </c>
      <c r="AD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D$7),0)
)
/IF($H$5="10aあたり",$I$3*10,1),"")</f>
        <v>0</v>
      </c>
      <c r="AE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E$7),0)
)
/IF($H$5="10aあたり",$I$3*10,1),"")</f>
        <v>0</v>
      </c>
      <c r="AF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F$7),0)
)
/IF($H$5="10aあたり",$I$3*10,1),"")</f>
        <v>0</v>
      </c>
      <c r="AG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G$7),0)
)
/IF($H$5="10aあたり",$I$3*10,1),"")</f>
        <v>0</v>
      </c>
      <c r="AH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H$7),0)
)
/IF($H$5="10aあたり",$I$3*10,1),"")</f>
        <v>0</v>
      </c>
      <c r="AI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I$7),0)
)
/IF($H$5="10aあたり",$I$3*10,1),"")</f>
        <v>0</v>
      </c>
      <c r="AJ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J$7),0)
)
/IF($H$5="10aあたり",$I$3*10,1),"")</f>
        <v>0</v>
      </c>
      <c r="AK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K$7),0)
)
/IF($H$5="10aあたり",$I$3*10,1),"")</f>
        <v>0</v>
      </c>
      <c r="AL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L$7),0)
)
/IF($H$5="10aあたり",$I$3*10,1),"")</f>
        <v>0</v>
      </c>
      <c r="AM73" s="35">
        <f ca="1">IFERROR(
(
SUMIFS(IF($H$4="作業時間（hh:mm）",中間処理!$G:$G,中間処理!$I:$I),中間処理!$E:$E,IF($H$3="すべての作付","&lt;&gt;",$H$3),中間処理!$F:$F,$G73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73,中間処理!$B:$B,"予定",中間処理!$C:$C,"&gt;="&amp;$H$1,中間処理!$C:$C,"&lt;="&amp;$H$2,中間処理!$D:$D,AM$7),0)
)
/IF($H$5="10aあたり",$I$3*10,1),"")</f>
        <v>0</v>
      </c>
      <c r="AN73"/>
    </row>
    <row r="74" spans="1:40" s="3" customFormat="1">
      <c r="A74"/>
      <c r="B74"/>
      <c r="E74"/>
      <c r="F74" s="30"/>
      <c r="G74"/>
      <c r="H74" s="13"/>
      <c r="I74" s="22" t="str">
        <f>IF(H74="","",
IF(H$4="作業時間（hh:mm）",SUM(J74:AM74),
IF(
COUNTIFS(単価情報!C:C,G74,単価情報!B:B,"作業者",単価情報!K:K,"&gt;="&amp;H$1,単価情報!J:J,"&lt;="&amp;H$2)
+COUNTIFS(単価情報!C:C,G74,単価情報!B:B,"作業者",単価情報!K:K,"",単価情報!J:J,"&lt;="&amp;H$2)=0,
"単価設定なし",SUM(J74:AM74))))</f>
        <v/>
      </c>
      <c r="J74" s="34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J$7),0)
)
/IF($H$5="10aあたり",$I$3*10,1),"")</f>
        <v>0</v>
      </c>
      <c r="K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K$7),0)
)
/IF($H$5="10aあたり",$I$3*10,1),"")</f>
        <v>0</v>
      </c>
      <c r="L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L$7),0)
)
/IF($H$5="10aあたり",$I$3*10,1),"")</f>
        <v>0</v>
      </c>
      <c r="M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M$7),0)
)
/IF($H$5="10aあたり",$I$3*10,1),"")</f>
        <v>0</v>
      </c>
      <c r="N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N$7),0)
)
/IF($H$5="10aあたり",$I$3*10,1),"")</f>
        <v>0</v>
      </c>
      <c r="O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O$7),0)
)
/IF($H$5="10aあたり",$I$3*10,1),"")</f>
        <v>0</v>
      </c>
      <c r="P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P$7),0)
)
/IF($H$5="10aあたり",$I$3*10,1),"")</f>
        <v>0</v>
      </c>
      <c r="Q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Q$7),0)
)
/IF($H$5="10aあたり",$I$3*10,1),"")</f>
        <v>0</v>
      </c>
      <c r="R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R$7),0)
)
/IF($H$5="10aあたり",$I$3*10,1),"")</f>
        <v>0</v>
      </c>
      <c r="S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S$7),0)
)
/IF($H$5="10aあたり",$I$3*10,1),"")</f>
        <v>0</v>
      </c>
      <c r="T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T$7),0)
)
/IF($H$5="10aあたり",$I$3*10,1),"")</f>
        <v>0</v>
      </c>
      <c r="U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U$7),0)
)
/IF($H$5="10aあたり",$I$3*10,1),"")</f>
        <v>0</v>
      </c>
      <c r="V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V$7),0)
)
/IF($H$5="10aあたり",$I$3*10,1),"")</f>
        <v>0</v>
      </c>
      <c r="W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W$7),0)
)
/IF($H$5="10aあたり",$I$3*10,1),"")</f>
        <v>0</v>
      </c>
      <c r="X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X$7),0)
)
/IF($H$5="10aあたり",$I$3*10,1),"")</f>
        <v>0</v>
      </c>
      <c r="Y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Y$7),0)
)
/IF($H$5="10aあたり",$I$3*10,1),"")</f>
        <v>0</v>
      </c>
      <c r="Z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Z$7),0)
)
/IF($H$5="10aあたり",$I$3*10,1),"")</f>
        <v>0</v>
      </c>
      <c r="AA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A$7),0)
)
/IF($H$5="10aあたり",$I$3*10,1),"")</f>
        <v>0</v>
      </c>
      <c r="AB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B$7),0)
)
/IF($H$5="10aあたり",$I$3*10,1),"")</f>
        <v>0</v>
      </c>
      <c r="AC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C$7),0)
)
/IF($H$5="10aあたり",$I$3*10,1),"")</f>
        <v>0</v>
      </c>
      <c r="AD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D$7),0)
)
/IF($H$5="10aあたり",$I$3*10,1),"")</f>
        <v>0</v>
      </c>
      <c r="AE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E$7),0)
)
/IF($H$5="10aあたり",$I$3*10,1),"")</f>
        <v>0</v>
      </c>
      <c r="AF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F$7),0)
)
/IF($H$5="10aあたり",$I$3*10,1),"")</f>
        <v>0</v>
      </c>
      <c r="AG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G$7),0)
)
/IF($H$5="10aあたり",$I$3*10,1),"")</f>
        <v>0</v>
      </c>
      <c r="AH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H$7),0)
)
/IF($H$5="10aあたり",$I$3*10,1),"")</f>
        <v>0</v>
      </c>
      <c r="AI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I$7),0)
)
/IF($H$5="10aあたり",$I$3*10,1),"")</f>
        <v>0</v>
      </c>
      <c r="AJ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J$7),0)
)
/IF($H$5="10aあたり",$I$3*10,1),"")</f>
        <v>0</v>
      </c>
      <c r="AK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K$7),0)
)
/IF($H$5="10aあたり",$I$3*10,1),"")</f>
        <v>0</v>
      </c>
      <c r="AL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L$7),0)
)
/IF($H$5="10aあたり",$I$3*10,1),"")</f>
        <v>0</v>
      </c>
      <c r="AM74" s="35">
        <f ca="1">IFERROR(
(
SUMIFS(IF($H$4="作業時間（hh:mm）",中間処理!$G:$G,中間処理!$I:$I),中間処理!$E:$E,IF($H$3="すべての作付","&lt;&gt;",$H$3),中間処理!$F:$F,$G74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74,中間処理!$B:$B,"予定",中間処理!$C:$C,"&gt;="&amp;$H$1,中間処理!$C:$C,"&lt;="&amp;$H$2,中間処理!$D:$D,AM$7),0)
)
/IF($H$5="10aあたり",$I$3*10,1),"")</f>
        <v>0</v>
      </c>
      <c r="AN74"/>
    </row>
    <row r="75" spans="1:40" s="3" customFormat="1">
      <c r="A75"/>
      <c r="B75"/>
      <c r="E75"/>
      <c r="F75" s="30"/>
      <c r="G75"/>
      <c r="H75" s="13"/>
      <c r="I75" s="22" t="str">
        <f>IF(H75="","",
IF(H$4="作業時間（hh:mm）",SUM(J75:AM75),
IF(
COUNTIFS(単価情報!C:C,G75,単価情報!B:B,"作業者",単価情報!K:K,"&gt;="&amp;H$1,単価情報!J:J,"&lt;="&amp;H$2)
+COUNTIFS(単価情報!C:C,G75,単価情報!B:B,"作業者",単価情報!K:K,"",単価情報!J:J,"&lt;="&amp;H$2)=0,
"単価設定なし",SUM(J75:AM75))))</f>
        <v/>
      </c>
      <c r="J75" s="34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J$7),0)
)
/IF($H$5="10aあたり",$I$3*10,1),"")</f>
        <v>0</v>
      </c>
      <c r="K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K$7),0)
)
/IF($H$5="10aあたり",$I$3*10,1),"")</f>
        <v>0</v>
      </c>
      <c r="L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L$7),0)
)
/IF($H$5="10aあたり",$I$3*10,1),"")</f>
        <v>0</v>
      </c>
      <c r="M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M$7),0)
)
/IF($H$5="10aあたり",$I$3*10,1),"")</f>
        <v>0</v>
      </c>
      <c r="N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N$7),0)
)
/IF($H$5="10aあたり",$I$3*10,1),"")</f>
        <v>0</v>
      </c>
      <c r="O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O$7),0)
)
/IF($H$5="10aあたり",$I$3*10,1),"")</f>
        <v>0</v>
      </c>
      <c r="P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P$7),0)
)
/IF($H$5="10aあたり",$I$3*10,1),"")</f>
        <v>0</v>
      </c>
      <c r="Q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Q$7),0)
)
/IF($H$5="10aあたり",$I$3*10,1),"")</f>
        <v>0</v>
      </c>
      <c r="R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R$7),0)
)
/IF($H$5="10aあたり",$I$3*10,1),"")</f>
        <v>0</v>
      </c>
      <c r="S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S$7),0)
)
/IF($H$5="10aあたり",$I$3*10,1),"")</f>
        <v>0</v>
      </c>
      <c r="T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T$7),0)
)
/IF($H$5="10aあたり",$I$3*10,1),"")</f>
        <v>0</v>
      </c>
      <c r="U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U$7),0)
)
/IF($H$5="10aあたり",$I$3*10,1),"")</f>
        <v>0</v>
      </c>
      <c r="V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V$7),0)
)
/IF($H$5="10aあたり",$I$3*10,1),"")</f>
        <v>0</v>
      </c>
      <c r="W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W$7),0)
)
/IF($H$5="10aあたり",$I$3*10,1),"")</f>
        <v>0</v>
      </c>
      <c r="X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X$7),0)
)
/IF($H$5="10aあたり",$I$3*10,1),"")</f>
        <v>0</v>
      </c>
      <c r="Y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Y$7),0)
)
/IF($H$5="10aあたり",$I$3*10,1),"")</f>
        <v>0</v>
      </c>
      <c r="Z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Z$7),0)
)
/IF($H$5="10aあたり",$I$3*10,1),"")</f>
        <v>0</v>
      </c>
      <c r="AA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A$7),0)
)
/IF($H$5="10aあたり",$I$3*10,1),"")</f>
        <v>0</v>
      </c>
      <c r="AB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B$7),0)
)
/IF($H$5="10aあたり",$I$3*10,1),"")</f>
        <v>0</v>
      </c>
      <c r="AC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C$7),0)
)
/IF($H$5="10aあたり",$I$3*10,1),"")</f>
        <v>0</v>
      </c>
      <c r="AD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D$7),0)
)
/IF($H$5="10aあたり",$I$3*10,1),"")</f>
        <v>0</v>
      </c>
      <c r="AE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E$7),0)
)
/IF($H$5="10aあたり",$I$3*10,1),"")</f>
        <v>0</v>
      </c>
      <c r="AF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F$7),0)
)
/IF($H$5="10aあたり",$I$3*10,1),"")</f>
        <v>0</v>
      </c>
      <c r="AG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G$7),0)
)
/IF($H$5="10aあたり",$I$3*10,1),"")</f>
        <v>0</v>
      </c>
      <c r="AH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H$7),0)
)
/IF($H$5="10aあたり",$I$3*10,1),"")</f>
        <v>0</v>
      </c>
      <c r="AI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I$7),0)
)
/IF($H$5="10aあたり",$I$3*10,1),"")</f>
        <v>0</v>
      </c>
      <c r="AJ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J$7),0)
)
/IF($H$5="10aあたり",$I$3*10,1),"")</f>
        <v>0</v>
      </c>
      <c r="AK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K$7),0)
)
/IF($H$5="10aあたり",$I$3*10,1),"")</f>
        <v>0</v>
      </c>
      <c r="AL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L$7),0)
)
/IF($H$5="10aあたり",$I$3*10,1),"")</f>
        <v>0</v>
      </c>
      <c r="AM75" s="35">
        <f ca="1">IFERROR(
(
SUMIFS(IF($H$4="作業時間（hh:mm）",中間処理!$G:$G,中間処理!$I:$I),中間処理!$E:$E,IF($H$3="すべての作付","&lt;&gt;",$H$3),中間処理!$F:$F,$G75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75,中間処理!$B:$B,"予定",中間処理!$C:$C,"&gt;="&amp;$H$1,中間処理!$C:$C,"&lt;="&amp;$H$2,中間処理!$D:$D,AM$7),0)
)
/IF($H$5="10aあたり",$I$3*10,1),"")</f>
        <v>0</v>
      </c>
      <c r="AN75"/>
    </row>
    <row r="76" spans="1:40" s="3" customFormat="1">
      <c r="A76"/>
      <c r="B76"/>
      <c r="E76"/>
      <c r="F76" s="30"/>
      <c r="G76"/>
      <c r="H76" s="13"/>
      <c r="I76" s="22" t="str">
        <f>IF(H76="","",
IF(H$4="作業時間（hh:mm）",SUM(J76:AM76),
IF(
COUNTIFS(単価情報!C:C,G76,単価情報!B:B,"作業者",単価情報!K:K,"&gt;="&amp;H$1,単価情報!J:J,"&lt;="&amp;H$2)
+COUNTIFS(単価情報!C:C,G76,単価情報!B:B,"作業者",単価情報!K:K,"",単価情報!J:J,"&lt;="&amp;H$2)=0,
"単価設定なし",SUM(J76:AM76))))</f>
        <v/>
      </c>
      <c r="J76" s="34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J$7),0)
)
/IF($H$5="10aあたり",$I$3*10,1),"")</f>
        <v>0</v>
      </c>
      <c r="K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K$7),0)
)
/IF($H$5="10aあたり",$I$3*10,1),"")</f>
        <v>0</v>
      </c>
      <c r="L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L$7),0)
)
/IF($H$5="10aあたり",$I$3*10,1),"")</f>
        <v>0</v>
      </c>
      <c r="M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M$7),0)
)
/IF($H$5="10aあたり",$I$3*10,1),"")</f>
        <v>0</v>
      </c>
      <c r="N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N$7),0)
)
/IF($H$5="10aあたり",$I$3*10,1),"")</f>
        <v>0</v>
      </c>
      <c r="O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O$7),0)
)
/IF($H$5="10aあたり",$I$3*10,1),"")</f>
        <v>0</v>
      </c>
      <c r="P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P$7),0)
)
/IF($H$5="10aあたり",$I$3*10,1),"")</f>
        <v>0</v>
      </c>
      <c r="Q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Q$7),0)
)
/IF($H$5="10aあたり",$I$3*10,1),"")</f>
        <v>0</v>
      </c>
      <c r="R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R$7),0)
)
/IF($H$5="10aあたり",$I$3*10,1),"")</f>
        <v>0</v>
      </c>
      <c r="S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S$7),0)
)
/IF($H$5="10aあたり",$I$3*10,1),"")</f>
        <v>0</v>
      </c>
      <c r="T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T$7),0)
)
/IF($H$5="10aあたり",$I$3*10,1),"")</f>
        <v>0</v>
      </c>
      <c r="U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U$7),0)
)
/IF($H$5="10aあたり",$I$3*10,1),"")</f>
        <v>0</v>
      </c>
      <c r="V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V$7),0)
)
/IF($H$5="10aあたり",$I$3*10,1),"")</f>
        <v>0</v>
      </c>
      <c r="W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W$7),0)
)
/IF($H$5="10aあたり",$I$3*10,1),"")</f>
        <v>0</v>
      </c>
      <c r="X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X$7),0)
)
/IF($H$5="10aあたり",$I$3*10,1),"")</f>
        <v>0</v>
      </c>
      <c r="Y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Y$7),0)
)
/IF($H$5="10aあたり",$I$3*10,1),"")</f>
        <v>0</v>
      </c>
      <c r="Z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Z$7),0)
)
/IF($H$5="10aあたり",$I$3*10,1),"")</f>
        <v>0</v>
      </c>
      <c r="AA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A$7),0)
)
/IF($H$5="10aあたり",$I$3*10,1),"")</f>
        <v>0</v>
      </c>
      <c r="AB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B$7),0)
)
/IF($H$5="10aあたり",$I$3*10,1),"")</f>
        <v>0</v>
      </c>
      <c r="AC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C$7),0)
)
/IF($H$5="10aあたり",$I$3*10,1),"")</f>
        <v>0</v>
      </c>
      <c r="AD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D$7),0)
)
/IF($H$5="10aあたり",$I$3*10,1),"")</f>
        <v>0</v>
      </c>
      <c r="AE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E$7),0)
)
/IF($H$5="10aあたり",$I$3*10,1),"")</f>
        <v>0</v>
      </c>
      <c r="AF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F$7),0)
)
/IF($H$5="10aあたり",$I$3*10,1),"")</f>
        <v>0</v>
      </c>
      <c r="AG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G$7),0)
)
/IF($H$5="10aあたり",$I$3*10,1),"")</f>
        <v>0</v>
      </c>
      <c r="AH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H$7),0)
)
/IF($H$5="10aあたり",$I$3*10,1),"")</f>
        <v>0</v>
      </c>
      <c r="AI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I$7),0)
)
/IF($H$5="10aあたり",$I$3*10,1),"")</f>
        <v>0</v>
      </c>
      <c r="AJ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J$7),0)
)
/IF($H$5="10aあたり",$I$3*10,1),"")</f>
        <v>0</v>
      </c>
      <c r="AK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K$7),0)
)
/IF($H$5="10aあたり",$I$3*10,1),"")</f>
        <v>0</v>
      </c>
      <c r="AL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L$7),0)
)
/IF($H$5="10aあたり",$I$3*10,1),"")</f>
        <v>0</v>
      </c>
      <c r="AM76" s="35">
        <f ca="1">IFERROR(
(
SUMIFS(IF($H$4="作業時間（hh:mm）",中間処理!$G:$G,中間処理!$I:$I),中間処理!$E:$E,IF($H$3="すべての作付","&lt;&gt;",$H$3),中間処理!$F:$F,$G76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76,中間処理!$B:$B,"予定",中間処理!$C:$C,"&gt;="&amp;$H$1,中間処理!$C:$C,"&lt;="&amp;$H$2,中間処理!$D:$D,AM$7),0)
)
/IF($H$5="10aあたり",$I$3*10,1),"")</f>
        <v>0</v>
      </c>
      <c r="AN76"/>
    </row>
    <row r="77" spans="1:40" s="3" customFormat="1">
      <c r="A77"/>
      <c r="B77"/>
      <c r="E77"/>
      <c r="F77" s="30"/>
      <c r="G77"/>
      <c r="H77" s="13"/>
      <c r="I77" s="22" t="str">
        <f>IF(H77="","",
IF(H$4="作業時間（hh:mm）",SUM(J77:AM77),
IF(
COUNTIFS(単価情報!C:C,G77,単価情報!B:B,"作業者",単価情報!K:K,"&gt;="&amp;H$1,単価情報!J:J,"&lt;="&amp;H$2)
+COUNTIFS(単価情報!C:C,G77,単価情報!B:B,"作業者",単価情報!K:K,"",単価情報!J:J,"&lt;="&amp;H$2)=0,
"単価設定なし",SUM(J77:AM77))))</f>
        <v/>
      </c>
      <c r="J77" s="34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J$7),0)
)
/IF($H$5="10aあたり",$I$3*10,1),"")</f>
        <v>0</v>
      </c>
      <c r="K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K$7),0)
)
/IF($H$5="10aあたり",$I$3*10,1),"")</f>
        <v>0</v>
      </c>
      <c r="L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L$7),0)
)
/IF($H$5="10aあたり",$I$3*10,1),"")</f>
        <v>0</v>
      </c>
      <c r="M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M$7),0)
)
/IF($H$5="10aあたり",$I$3*10,1),"")</f>
        <v>0</v>
      </c>
      <c r="N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N$7),0)
)
/IF($H$5="10aあたり",$I$3*10,1),"")</f>
        <v>0</v>
      </c>
      <c r="O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O$7),0)
)
/IF($H$5="10aあたり",$I$3*10,1),"")</f>
        <v>0</v>
      </c>
      <c r="P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P$7),0)
)
/IF($H$5="10aあたり",$I$3*10,1),"")</f>
        <v>0</v>
      </c>
      <c r="Q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Q$7),0)
)
/IF($H$5="10aあたり",$I$3*10,1),"")</f>
        <v>0</v>
      </c>
      <c r="R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R$7),0)
)
/IF($H$5="10aあたり",$I$3*10,1),"")</f>
        <v>0</v>
      </c>
      <c r="S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S$7),0)
)
/IF($H$5="10aあたり",$I$3*10,1),"")</f>
        <v>0</v>
      </c>
      <c r="T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T$7),0)
)
/IF($H$5="10aあたり",$I$3*10,1),"")</f>
        <v>0</v>
      </c>
      <c r="U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U$7),0)
)
/IF($H$5="10aあたり",$I$3*10,1),"")</f>
        <v>0</v>
      </c>
      <c r="V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V$7),0)
)
/IF($H$5="10aあたり",$I$3*10,1),"")</f>
        <v>0</v>
      </c>
      <c r="W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W$7),0)
)
/IF($H$5="10aあたり",$I$3*10,1),"")</f>
        <v>0</v>
      </c>
      <c r="X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X$7),0)
)
/IF($H$5="10aあたり",$I$3*10,1),"")</f>
        <v>0</v>
      </c>
      <c r="Y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Y$7),0)
)
/IF($H$5="10aあたり",$I$3*10,1),"")</f>
        <v>0</v>
      </c>
      <c r="Z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Z$7),0)
)
/IF($H$5="10aあたり",$I$3*10,1),"")</f>
        <v>0</v>
      </c>
      <c r="AA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A$7),0)
)
/IF($H$5="10aあたり",$I$3*10,1),"")</f>
        <v>0</v>
      </c>
      <c r="AB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B$7),0)
)
/IF($H$5="10aあたり",$I$3*10,1),"")</f>
        <v>0</v>
      </c>
      <c r="AC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C$7),0)
)
/IF($H$5="10aあたり",$I$3*10,1),"")</f>
        <v>0</v>
      </c>
      <c r="AD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D$7),0)
)
/IF($H$5="10aあたり",$I$3*10,1),"")</f>
        <v>0</v>
      </c>
      <c r="AE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E$7),0)
)
/IF($H$5="10aあたり",$I$3*10,1),"")</f>
        <v>0</v>
      </c>
      <c r="AF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F$7),0)
)
/IF($H$5="10aあたり",$I$3*10,1),"")</f>
        <v>0</v>
      </c>
      <c r="AG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G$7),0)
)
/IF($H$5="10aあたり",$I$3*10,1),"")</f>
        <v>0</v>
      </c>
      <c r="AH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H$7),0)
)
/IF($H$5="10aあたり",$I$3*10,1),"")</f>
        <v>0</v>
      </c>
      <c r="AI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I$7),0)
)
/IF($H$5="10aあたり",$I$3*10,1),"")</f>
        <v>0</v>
      </c>
      <c r="AJ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J$7),0)
)
/IF($H$5="10aあたり",$I$3*10,1),"")</f>
        <v>0</v>
      </c>
      <c r="AK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K$7),0)
)
/IF($H$5="10aあたり",$I$3*10,1),"")</f>
        <v>0</v>
      </c>
      <c r="AL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L$7),0)
)
/IF($H$5="10aあたり",$I$3*10,1),"")</f>
        <v>0</v>
      </c>
      <c r="AM77" s="35">
        <f ca="1">IFERROR(
(
SUMIFS(IF($H$4="作業時間（hh:mm）",中間処理!$G:$G,中間処理!$I:$I),中間処理!$E:$E,IF($H$3="すべての作付","&lt;&gt;",$H$3),中間処理!$F:$F,$G77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77,中間処理!$B:$B,"予定",中間処理!$C:$C,"&gt;="&amp;$H$1,中間処理!$C:$C,"&lt;="&amp;$H$2,中間処理!$D:$D,AM$7),0)
)
/IF($H$5="10aあたり",$I$3*10,1),"")</f>
        <v>0</v>
      </c>
      <c r="AN77"/>
    </row>
    <row r="78" spans="1:40" s="3" customFormat="1">
      <c r="A78"/>
      <c r="B78"/>
      <c r="E78"/>
      <c r="F78" s="30"/>
      <c r="G78"/>
      <c r="H78" s="13"/>
      <c r="I78" s="22" t="str">
        <f>IF(H78="","",
IF(H$4="作業時間（hh:mm）",SUM(J78:AM78),
IF(
COUNTIFS(単価情報!C:C,G78,単価情報!B:B,"作業者",単価情報!K:K,"&gt;="&amp;H$1,単価情報!J:J,"&lt;="&amp;H$2)
+COUNTIFS(単価情報!C:C,G78,単価情報!B:B,"作業者",単価情報!K:K,"",単価情報!J:J,"&lt;="&amp;H$2)=0,
"単価設定なし",SUM(J78:AM78))))</f>
        <v/>
      </c>
      <c r="J78" s="34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J$7),0)
)
/IF($H$5="10aあたり",$I$3*10,1),"")</f>
        <v>0</v>
      </c>
      <c r="K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K$7),0)
)
/IF($H$5="10aあたり",$I$3*10,1),"")</f>
        <v>0</v>
      </c>
      <c r="L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L$7),0)
)
/IF($H$5="10aあたり",$I$3*10,1),"")</f>
        <v>0</v>
      </c>
      <c r="M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M$7),0)
)
/IF($H$5="10aあたり",$I$3*10,1),"")</f>
        <v>0</v>
      </c>
      <c r="N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N$7),0)
)
/IF($H$5="10aあたり",$I$3*10,1),"")</f>
        <v>0</v>
      </c>
      <c r="O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O$7),0)
)
/IF($H$5="10aあたり",$I$3*10,1),"")</f>
        <v>0</v>
      </c>
      <c r="P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P$7),0)
)
/IF($H$5="10aあたり",$I$3*10,1),"")</f>
        <v>0</v>
      </c>
      <c r="Q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Q$7),0)
)
/IF($H$5="10aあたり",$I$3*10,1),"")</f>
        <v>0</v>
      </c>
      <c r="R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R$7),0)
)
/IF($H$5="10aあたり",$I$3*10,1),"")</f>
        <v>0</v>
      </c>
      <c r="S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S$7),0)
)
/IF($H$5="10aあたり",$I$3*10,1),"")</f>
        <v>0</v>
      </c>
      <c r="T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T$7),0)
)
/IF($H$5="10aあたり",$I$3*10,1),"")</f>
        <v>0</v>
      </c>
      <c r="U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U$7),0)
)
/IF($H$5="10aあたり",$I$3*10,1),"")</f>
        <v>0</v>
      </c>
      <c r="V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V$7),0)
)
/IF($H$5="10aあたり",$I$3*10,1),"")</f>
        <v>0</v>
      </c>
      <c r="W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W$7),0)
)
/IF($H$5="10aあたり",$I$3*10,1),"")</f>
        <v>0</v>
      </c>
      <c r="X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X$7),0)
)
/IF($H$5="10aあたり",$I$3*10,1),"")</f>
        <v>0</v>
      </c>
      <c r="Y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Y$7),0)
)
/IF($H$5="10aあたり",$I$3*10,1),"")</f>
        <v>0</v>
      </c>
      <c r="Z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Z$7),0)
)
/IF($H$5="10aあたり",$I$3*10,1),"")</f>
        <v>0</v>
      </c>
      <c r="AA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A$7),0)
)
/IF($H$5="10aあたり",$I$3*10,1),"")</f>
        <v>0</v>
      </c>
      <c r="AB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B$7),0)
)
/IF($H$5="10aあたり",$I$3*10,1),"")</f>
        <v>0</v>
      </c>
      <c r="AC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C$7),0)
)
/IF($H$5="10aあたり",$I$3*10,1),"")</f>
        <v>0</v>
      </c>
      <c r="AD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D$7),0)
)
/IF($H$5="10aあたり",$I$3*10,1),"")</f>
        <v>0</v>
      </c>
      <c r="AE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E$7),0)
)
/IF($H$5="10aあたり",$I$3*10,1),"")</f>
        <v>0</v>
      </c>
      <c r="AF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F$7),0)
)
/IF($H$5="10aあたり",$I$3*10,1),"")</f>
        <v>0</v>
      </c>
      <c r="AG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G$7),0)
)
/IF($H$5="10aあたり",$I$3*10,1),"")</f>
        <v>0</v>
      </c>
      <c r="AH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H$7),0)
)
/IF($H$5="10aあたり",$I$3*10,1),"")</f>
        <v>0</v>
      </c>
      <c r="AI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I$7),0)
)
/IF($H$5="10aあたり",$I$3*10,1),"")</f>
        <v>0</v>
      </c>
      <c r="AJ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J$7),0)
)
/IF($H$5="10aあたり",$I$3*10,1),"")</f>
        <v>0</v>
      </c>
      <c r="AK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K$7),0)
)
/IF($H$5="10aあたり",$I$3*10,1),"")</f>
        <v>0</v>
      </c>
      <c r="AL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L$7),0)
)
/IF($H$5="10aあたり",$I$3*10,1),"")</f>
        <v>0</v>
      </c>
      <c r="AM78" s="35">
        <f ca="1">IFERROR(
(
SUMIFS(IF($H$4="作業時間（hh:mm）",中間処理!$G:$G,中間処理!$I:$I),中間処理!$E:$E,IF($H$3="すべての作付","&lt;&gt;",$H$3),中間処理!$F:$F,$G78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78,中間処理!$B:$B,"予定",中間処理!$C:$C,"&gt;="&amp;$H$1,中間処理!$C:$C,"&lt;="&amp;$H$2,中間処理!$D:$D,AM$7),0)
)
/IF($H$5="10aあたり",$I$3*10,1),"")</f>
        <v>0</v>
      </c>
      <c r="AN78"/>
    </row>
    <row r="79" spans="1:40" s="3" customFormat="1">
      <c r="A79"/>
      <c r="B79"/>
      <c r="E79"/>
      <c r="F79" s="30"/>
      <c r="G79"/>
      <c r="H79" s="13"/>
      <c r="I79" s="22" t="str">
        <f>IF(H79="","",
IF(H$4="作業時間（hh:mm）",SUM(J79:AM79),
IF(
COUNTIFS(単価情報!C:C,G79,単価情報!B:B,"作業者",単価情報!K:K,"&gt;="&amp;H$1,単価情報!J:J,"&lt;="&amp;H$2)
+COUNTIFS(単価情報!C:C,G79,単価情報!B:B,"作業者",単価情報!K:K,"",単価情報!J:J,"&lt;="&amp;H$2)=0,
"単価設定なし",SUM(J79:AM79))))</f>
        <v/>
      </c>
      <c r="J79" s="34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J$7),0)
)
/IF($H$5="10aあたり",$I$3*10,1),"")</f>
        <v>0</v>
      </c>
      <c r="K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K$7),0)
)
/IF($H$5="10aあたり",$I$3*10,1),"")</f>
        <v>0</v>
      </c>
      <c r="L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L$7),0)
)
/IF($H$5="10aあたり",$I$3*10,1),"")</f>
        <v>0</v>
      </c>
      <c r="M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M$7),0)
)
/IF($H$5="10aあたり",$I$3*10,1),"")</f>
        <v>0</v>
      </c>
      <c r="N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N$7),0)
)
/IF($H$5="10aあたり",$I$3*10,1),"")</f>
        <v>0</v>
      </c>
      <c r="O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O$7),0)
)
/IF($H$5="10aあたり",$I$3*10,1),"")</f>
        <v>0</v>
      </c>
      <c r="P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P$7),0)
)
/IF($H$5="10aあたり",$I$3*10,1),"")</f>
        <v>0</v>
      </c>
      <c r="Q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Q$7),0)
)
/IF($H$5="10aあたり",$I$3*10,1),"")</f>
        <v>0</v>
      </c>
      <c r="R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R$7),0)
)
/IF($H$5="10aあたり",$I$3*10,1),"")</f>
        <v>0</v>
      </c>
      <c r="S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S$7),0)
)
/IF($H$5="10aあたり",$I$3*10,1),"")</f>
        <v>0</v>
      </c>
      <c r="T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T$7),0)
)
/IF($H$5="10aあたり",$I$3*10,1),"")</f>
        <v>0</v>
      </c>
      <c r="U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U$7),0)
)
/IF($H$5="10aあたり",$I$3*10,1),"")</f>
        <v>0</v>
      </c>
      <c r="V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V$7),0)
)
/IF($H$5="10aあたり",$I$3*10,1),"")</f>
        <v>0</v>
      </c>
      <c r="W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W$7),0)
)
/IF($H$5="10aあたり",$I$3*10,1),"")</f>
        <v>0</v>
      </c>
      <c r="X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X$7),0)
)
/IF($H$5="10aあたり",$I$3*10,1),"")</f>
        <v>0</v>
      </c>
      <c r="Y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Y$7),0)
)
/IF($H$5="10aあたり",$I$3*10,1),"")</f>
        <v>0</v>
      </c>
      <c r="Z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Z$7),0)
)
/IF($H$5="10aあたり",$I$3*10,1),"")</f>
        <v>0</v>
      </c>
      <c r="AA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A$7),0)
)
/IF($H$5="10aあたり",$I$3*10,1),"")</f>
        <v>0</v>
      </c>
      <c r="AB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B$7),0)
)
/IF($H$5="10aあたり",$I$3*10,1),"")</f>
        <v>0</v>
      </c>
      <c r="AC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C$7),0)
)
/IF($H$5="10aあたり",$I$3*10,1),"")</f>
        <v>0</v>
      </c>
      <c r="AD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D$7),0)
)
/IF($H$5="10aあたり",$I$3*10,1),"")</f>
        <v>0</v>
      </c>
      <c r="AE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E$7),0)
)
/IF($H$5="10aあたり",$I$3*10,1),"")</f>
        <v>0</v>
      </c>
      <c r="AF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F$7),0)
)
/IF($H$5="10aあたり",$I$3*10,1),"")</f>
        <v>0</v>
      </c>
      <c r="AG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G$7),0)
)
/IF($H$5="10aあたり",$I$3*10,1),"")</f>
        <v>0</v>
      </c>
      <c r="AH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H$7),0)
)
/IF($H$5="10aあたり",$I$3*10,1),"")</f>
        <v>0</v>
      </c>
      <c r="AI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I$7),0)
)
/IF($H$5="10aあたり",$I$3*10,1),"")</f>
        <v>0</v>
      </c>
      <c r="AJ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J$7),0)
)
/IF($H$5="10aあたり",$I$3*10,1),"")</f>
        <v>0</v>
      </c>
      <c r="AK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K$7),0)
)
/IF($H$5="10aあたり",$I$3*10,1),"")</f>
        <v>0</v>
      </c>
      <c r="AL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L$7),0)
)
/IF($H$5="10aあたり",$I$3*10,1),"")</f>
        <v>0</v>
      </c>
      <c r="AM79" s="35">
        <f ca="1">IFERROR(
(
SUMIFS(IF($H$4="作業時間（hh:mm）",中間処理!$G:$G,中間処理!$I:$I),中間処理!$E:$E,IF($H$3="すべての作付","&lt;&gt;",$H$3),中間処理!$F:$F,$G79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79,中間処理!$B:$B,"予定",中間処理!$C:$C,"&gt;="&amp;$H$1,中間処理!$C:$C,"&lt;="&amp;$H$2,中間処理!$D:$D,AM$7),0)
)
/IF($H$5="10aあたり",$I$3*10,1),"")</f>
        <v>0</v>
      </c>
      <c r="AN79"/>
    </row>
    <row r="80" spans="1:40" s="3" customFormat="1">
      <c r="A80"/>
      <c r="B80"/>
      <c r="E80"/>
      <c r="F80" s="30"/>
      <c r="G80"/>
      <c r="H80" s="13"/>
      <c r="I80" s="22" t="str">
        <f>IF(H80="","",
IF(H$4="作業時間（hh:mm）",SUM(J80:AM80),
IF(
COUNTIFS(単価情報!C:C,G80,単価情報!B:B,"作業者",単価情報!K:K,"&gt;="&amp;H$1,単価情報!J:J,"&lt;="&amp;H$2)
+COUNTIFS(単価情報!C:C,G80,単価情報!B:B,"作業者",単価情報!K:K,"",単価情報!J:J,"&lt;="&amp;H$2)=0,
"単価設定なし",SUM(J80:AM80))))</f>
        <v/>
      </c>
      <c r="J80" s="34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J$7),0)
)
/IF($H$5="10aあたり",$I$3*10,1),"")</f>
        <v>0</v>
      </c>
      <c r="K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K$7),0)
)
/IF($H$5="10aあたり",$I$3*10,1),"")</f>
        <v>0</v>
      </c>
      <c r="L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L$7),0)
)
/IF($H$5="10aあたり",$I$3*10,1),"")</f>
        <v>0</v>
      </c>
      <c r="M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M$7),0)
)
/IF($H$5="10aあたり",$I$3*10,1),"")</f>
        <v>0</v>
      </c>
      <c r="N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N$7),0)
)
/IF($H$5="10aあたり",$I$3*10,1),"")</f>
        <v>0</v>
      </c>
      <c r="O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O$7),0)
)
/IF($H$5="10aあたり",$I$3*10,1),"")</f>
        <v>0</v>
      </c>
      <c r="P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P$7),0)
)
/IF($H$5="10aあたり",$I$3*10,1),"")</f>
        <v>0</v>
      </c>
      <c r="Q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Q$7),0)
)
/IF($H$5="10aあたり",$I$3*10,1),"")</f>
        <v>0</v>
      </c>
      <c r="R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R$7),0)
)
/IF($H$5="10aあたり",$I$3*10,1),"")</f>
        <v>0</v>
      </c>
      <c r="S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S$7),0)
)
/IF($H$5="10aあたり",$I$3*10,1),"")</f>
        <v>0</v>
      </c>
      <c r="T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T$7),0)
)
/IF($H$5="10aあたり",$I$3*10,1),"")</f>
        <v>0</v>
      </c>
      <c r="U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U$7),0)
)
/IF($H$5="10aあたり",$I$3*10,1),"")</f>
        <v>0</v>
      </c>
      <c r="V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V$7),0)
)
/IF($H$5="10aあたり",$I$3*10,1),"")</f>
        <v>0</v>
      </c>
      <c r="W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W$7),0)
)
/IF($H$5="10aあたり",$I$3*10,1),"")</f>
        <v>0</v>
      </c>
      <c r="X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X$7),0)
)
/IF($H$5="10aあたり",$I$3*10,1),"")</f>
        <v>0</v>
      </c>
      <c r="Y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Y$7),0)
)
/IF($H$5="10aあたり",$I$3*10,1),"")</f>
        <v>0</v>
      </c>
      <c r="Z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Z$7),0)
)
/IF($H$5="10aあたり",$I$3*10,1),"")</f>
        <v>0</v>
      </c>
      <c r="AA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A$7),0)
)
/IF($H$5="10aあたり",$I$3*10,1),"")</f>
        <v>0</v>
      </c>
      <c r="AB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B$7),0)
)
/IF($H$5="10aあたり",$I$3*10,1),"")</f>
        <v>0</v>
      </c>
      <c r="AC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C$7),0)
)
/IF($H$5="10aあたり",$I$3*10,1),"")</f>
        <v>0</v>
      </c>
      <c r="AD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D$7),0)
)
/IF($H$5="10aあたり",$I$3*10,1),"")</f>
        <v>0</v>
      </c>
      <c r="AE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E$7),0)
)
/IF($H$5="10aあたり",$I$3*10,1),"")</f>
        <v>0</v>
      </c>
      <c r="AF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F$7),0)
)
/IF($H$5="10aあたり",$I$3*10,1),"")</f>
        <v>0</v>
      </c>
      <c r="AG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G$7),0)
)
/IF($H$5="10aあたり",$I$3*10,1),"")</f>
        <v>0</v>
      </c>
      <c r="AH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H$7),0)
)
/IF($H$5="10aあたり",$I$3*10,1),"")</f>
        <v>0</v>
      </c>
      <c r="AI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I$7),0)
)
/IF($H$5="10aあたり",$I$3*10,1),"")</f>
        <v>0</v>
      </c>
      <c r="AJ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J$7),0)
)
/IF($H$5="10aあたり",$I$3*10,1),"")</f>
        <v>0</v>
      </c>
      <c r="AK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K$7),0)
)
/IF($H$5="10aあたり",$I$3*10,1),"")</f>
        <v>0</v>
      </c>
      <c r="AL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L$7),0)
)
/IF($H$5="10aあたり",$I$3*10,1),"")</f>
        <v>0</v>
      </c>
      <c r="AM80" s="35">
        <f ca="1">IFERROR(
(
SUMIFS(IF($H$4="作業時間（hh:mm）",中間処理!$G:$G,中間処理!$I:$I),中間処理!$E:$E,IF($H$3="すべての作付","&lt;&gt;",$H$3),中間処理!$F:$F,$G80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80,中間処理!$B:$B,"予定",中間処理!$C:$C,"&gt;="&amp;$H$1,中間処理!$C:$C,"&lt;="&amp;$H$2,中間処理!$D:$D,AM$7),0)
)
/IF($H$5="10aあたり",$I$3*10,1),"")</f>
        <v>0</v>
      </c>
      <c r="AN80"/>
    </row>
    <row r="81" spans="1:40" s="3" customFormat="1">
      <c r="A81"/>
      <c r="B81"/>
      <c r="E81"/>
      <c r="F81" s="30"/>
      <c r="G81"/>
      <c r="H81" s="13"/>
      <c r="I81" s="22" t="str">
        <f>IF(H81="","",
IF(H$4="作業時間（hh:mm）",SUM(J81:AM81),
IF(
COUNTIFS(単価情報!C:C,G81,単価情報!B:B,"作業者",単価情報!K:K,"&gt;="&amp;H$1,単価情報!J:J,"&lt;="&amp;H$2)
+COUNTIFS(単価情報!C:C,G81,単価情報!B:B,"作業者",単価情報!K:K,"",単価情報!J:J,"&lt;="&amp;H$2)=0,
"単価設定なし",SUM(J81:AM81))))</f>
        <v/>
      </c>
      <c r="J81" s="34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J$7),0)
)
/IF($H$5="10aあたり",$I$3*10,1),"")</f>
        <v>0</v>
      </c>
      <c r="K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K$7),0)
)
/IF($H$5="10aあたり",$I$3*10,1),"")</f>
        <v>0</v>
      </c>
      <c r="L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L$7),0)
)
/IF($H$5="10aあたり",$I$3*10,1),"")</f>
        <v>0</v>
      </c>
      <c r="M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M$7),0)
)
/IF($H$5="10aあたり",$I$3*10,1),"")</f>
        <v>0</v>
      </c>
      <c r="N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N$7),0)
)
/IF($H$5="10aあたり",$I$3*10,1),"")</f>
        <v>0</v>
      </c>
      <c r="O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O$7),0)
)
/IF($H$5="10aあたり",$I$3*10,1),"")</f>
        <v>0</v>
      </c>
      <c r="P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P$7),0)
)
/IF($H$5="10aあたり",$I$3*10,1),"")</f>
        <v>0</v>
      </c>
      <c r="Q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Q$7),0)
)
/IF($H$5="10aあたり",$I$3*10,1),"")</f>
        <v>0</v>
      </c>
      <c r="R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R$7),0)
)
/IF($H$5="10aあたり",$I$3*10,1),"")</f>
        <v>0</v>
      </c>
      <c r="S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S$7),0)
)
/IF($H$5="10aあたり",$I$3*10,1),"")</f>
        <v>0</v>
      </c>
      <c r="T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T$7),0)
)
/IF($H$5="10aあたり",$I$3*10,1),"")</f>
        <v>0</v>
      </c>
      <c r="U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U$7),0)
)
/IF($H$5="10aあたり",$I$3*10,1),"")</f>
        <v>0</v>
      </c>
      <c r="V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V$7),0)
)
/IF($H$5="10aあたり",$I$3*10,1),"")</f>
        <v>0</v>
      </c>
      <c r="W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W$7),0)
)
/IF($H$5="10aあたり",$I$3*10,1),"")</f>
        <v>0</v>
      </c>
      <c r="X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X$7),0)
)
/IF($H$5="10aあたり",$I$3*10,1),"")</f>
        <v>0</v>
      </c>
      <c r="Y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Y$7),0)
)
/IF($H$5="10aあたり",$I$3*10,1),"")</f>
        <v>0</v>
      </c>
      <c r="Z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Z$7),0)
)
/IF($H$5="10aあたり",$I$3*10,1),"")</f>
        <v>0</v>
      </c>
      <c r="AA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A$7),0)
)
/IF($H$5="10aあたり",$I$3*10,1),"")</f>
        <v>0</v>
      </c>
      <c r="AB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B$7),0)
)
/IF($H$5="10aあたり",$I$3*10,1),"")</f>
        <v>0</v>
      </c>
      <c r="AC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C$7),0)
)
/IF($H$5="10aあたり",$I$3*10,1),"")</f>
        <v>0</v>
      </c>
      <c r="AD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D$7),0)
)
/IF($H$5="10aあたり",$I$3*10,1),"")</f>
        <v>0</v>
      </c>
      <c r="AE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E$7),0)
)
/IF($H$5="10aあたり",$I$3*10,1),"")</f>
        <v>0</v>
      </c>
      <c r="AF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F$7),0)
)
/IF($H$5="10aあたり",$I$3*10,1),"")</f>
        <v>0</v>
      </c>
      <c r="AG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G$7),0)
)
/IF($H$5="10aあたり",$I$3*10,1),"")</f>
        <v>0</v>
      </c>
      <c r="AH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H$7),0)
)
/IF($H$5="10aあたり",$I$3*10,1),"")</f>
        <v>0</v>
      </c>
      <c r="AI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I$7),0)
)
/IF($H$5="10aあたり",$I$3*10,1),"")</f>
        <v>0</v>
      </c>
      <c r="AJ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J$7),0)
)
/IF($H$5="10aあたり",$I$3*10,1),"")</f>
        <v>0</v>
      </c>
      <c r="AK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K$7),0)
)
/IF($H$5="10aあたり",$I$3*10,1),"")</f>
        <v>0</v>
      </c>
      <c r="AL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L$7),0)
)
/IF($H$5="10aあたり",$I$3*10,1),"")</f>
        <v>0</v>
      </c>
      <c r="AM81" s="35">
        <f ca="1">IFERROR(
(
SUMIFS(IF($H$4="作業時間（hh:mm）",中間処理!$G:$G,中間処理!$I:$I),中間処理!$E:$E,IF($H$3="すべての作付","&lt;&gt;",$H$3),中間処理!$F:$F,$G81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81,中間処理!$B:$B,"予定",中間処理!$C:$C,"&gt;="&amp;$H$1,中間処理!$C:$C,"&lt;="&amp;$H$2,中間処理!$D:$D,AM$7),0)
)
/IF($H$5="10aあたり",$I$3*10,1),"")</f>
        <v>0</v>
      </c>
      <c r="AN81"/>
    </row>
    <row r="82" spans="1:40" s="3" customFormat="1">
      <c r="A82"/>
      <c r="B82"/>
      <c r="E82"/>
      <c r="F82" s="30"/>
      <c r="G82"/>
      <c r="H82" s="13"/>
      <c r="I82" s="22" t="str">
        <f>IF(H82="","",
IF(H$4="作業時間（hh:mm）",SUM(J82:AM82),
IF(
COUNTIFS(単価情報!C:C,G82,単価情報!B:B,"作業者",単価情報!K:K,"&gt;="&amp;H$1,単価情報!J:J,"&lt;="&amp;H$2)
+COUNTIFS(単価情報!C:C,G82,単価情報!B:B,"作業者",単価情報!K:K,"",単価情報!J:J,"&lt;="&amp;H$2)=0,
"単価設定なし",SUM(J82:AM82))))</f>
        <v/>
      </c>
      <c r="J82" s="34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J$7),0)
)
/IF($H$5="10aあたり",$I$3*10,1),"")</f>
        <v>0</v>
      </c>
      <c r="K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K$7),0)
)
/IF($H$5="10aあたり",$I$3*10,1),"")</f>
        <v>0</v>
      </c>
      <c r="L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L$7),0)
)
/IF($H$5="10aあたり",$I$3*10,1),"")</f>
        <v>0</v>
      </c>
      <c r="M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M$7),0)
)
/IF($H$5="10aあたり",$I$3*10,1),"")</f>
        <v>0</v>
      </c>
      <c r="N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N$7),0)
)
/IF($H$5="10aあたり",$I$3*10,1),"")</f>
        <v>0</v>
      </c>
      <c r="O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O$7),0)
)
/IF($H$5="10aあたり",$I$3*10,1),"")</f>
        <v>0</v>
      </c>
      <c r="P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P$7),0)
)
/IF($H$5="10aあたり",$I$3*10,1),"")</f>
        <v>0</v>
      </c>
      <c r="Q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Q$7),0)
)
/IF($H$5="10aあたり",$I$3*10,1),"")</f>
        <v>0</v>
      </c>
      <c r="R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R$7),0)
)
/IF($H$5="10aあたり",$I$3*10,1),"")</f>
        <v>0</v>
      </c>
      <c r="S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S$7),0)
)
/IF($H$5="10aあたり",$I$3*10,1),"")</f>
        <v>0</v>
      </c>
      <c r="T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T$7),0)
)
/IF($H$5="10aあたり",$I$3*10,1),"")</f>
        <v>0</v>
      </c>
      <c r="U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U$7),0)
)
/IF($H$5="10aあたり",$I$3*10,1),"")</f>
        <v>0</v>
      </c>
      <c r="V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V$7),0)
)
/IF($H$5="10aあたり",$I$3*10,1),"")</f>
        <v>0</v>
      </c>
      <c r="W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W$7),0)
)
/IF($H$5="10aあたり",$I$3*10,1),"")</f>
        <v>0</v>
      </c>
      <c r="X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X$7),0)
)
/IF($H$5="10aあたり",$I$3*10,1),"")</f>
        <v>0</v>
      </c>
      <c r="Y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Y$7),0)
)
/IF($H$5="10aあたり",$I$3*10,1),"")</f>
        <v>0</v>
      </c>
      <c r="Z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Z$7),0)
)
/IF($H$5="10aあたり",$I$3*10,1),"")</f>
        <v>0</v>
      </c>
      <c r="AA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A$7),0)
)
/IF($H$5="10aあたり",$I$3*10,1),"")</f>
        <v>0</v>
      </c>
      <c r="AB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B$7),0)
)
/IF($H$5="10aあたり",$I$3*10,1),"")</f>
        <v>0</v>
      </c>
      <c r="AC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C$7),0)
)
/IF($H$5="10aあたり",$I$3*10,1),"")</f>
        <v>0</v>
      </c>
      <c r="AD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D$7),0)
)
/IF($H$5="10aあたり",$I$3*10,1),"")</f>
        <v>0</v>
      </c>
      <c r="AE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E$7),0)
)
/IF($H$5="10aあたり",$I$3*10,1),"")</f>
        <v>0</v>
      </c>
      <c r="AF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F$7),0)
)
/IF($H$5="10aあたり",$I$3*10,1),"")</f>
        <v>0</v>
      </c>
      <c r="AG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G$7),0)
)
/IF($H$5="10aあたり",$I$3*10,1),"")</f>
        <v>0</v>
      </c>
      <c r="AH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H$7),0)
)
/IF($H$5="10aあたり",$I$3*10,1),"")</f>
        <v>0</v>
      </c>
      <c r="AI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I$7),0)
)
/IF($H$5="10aあたり",$I$3*10,1),"")</f>
        <v>0</v>
      </c>
      <c r="AJ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J$7),0)
)
/IF($H$5="10aあたり",$I$3*10,1),"")</f>
        <v>0</v>
      </c>
      <c r="AK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K$7),0)
)
/IF($H$5="10aあたり",$I$3*10,1),"")</f>
        <v>0</v>
      </c>
      <c r="AL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L$7),0)
)
/IF($H$5="10aあたり",$I$3*10,1),"")</f>
        <v>0</v>
      </c>
      <c r="AM82" s="35">
        <f ca="1">IFERROR(
(
SUMIFS(IF($H$4="作業時間（hh:mm）",中間処理!$G:$G,中間処理!$I:$I),中間処理!$E:$E,IF($H$3="すべての作付","&lt;&gt;",$H$3),中間処理!$F:$F,$G82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82,中間処理!$B:$B,"予定",中間処理!$C:$C,"&gt;="&amp;$H$1,中間処理!$C:$C,"&lt;="&amp;$H$2,中間処理!$D:$D,AM$7),0)
)
/IF($H$5="10aあたり",$I$3*10,1),"")</f>
        <v>0</v>
      </c>
      <c r="AN82"/>
    </row>
    <row r="83" spans="1:40" s="3" customFormat="1">
      <c r="A83"/>
      <c r="B83"/>
      <c r="E83"/>
      <c r="F83" s="30"/>
      <c r="G83"/>
      <c r="H83" s="13"/>
      <c r="I83" s="22" t="str">
        <f>IF(H83="","",
IF(H$4="作業時間（hh:mm）",SUM(J83:AM83),
IF(
COUNTIFS(単価情報!C:C,G83,単価情報!B:B,"作業者",単価情報!K:K,"&gt;="&amp;H$1,単価情報!J:J,"&lt;="&amp;H$2)
+COUNTIFS(単価情報!C:C,G83,単価情報!B:B,"作業者",単価情報!K:K,"",単価情報!J:J,"&lt;="&amp;H$2)=0,
"単価設定なし",SUM(J83:AM83))))</f>
        <v/>
      </c>
      <c r="J83" s="34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J$7),0)
)
/IF($H$5="10aあたり",$I$3*10,1),"")</f>
        <v>0</v>
      </c>
      <c r="K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K$7),0)
)
/IF($H$5="10aあたり",$I$3*10,1),"")</f>
        <v>0</v>
      </c>
      <c r="L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L$7),0)
)
/IF($H$5="10aあたり",$I$3*10,1),"")</f>
        <v>0</v>
      </c>
      <c r="M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M$7),0)
)
/IF($H$5="10aあたり",$I$3*10,1),"")</f>
        <v>0</v>
      </c>
      <c r="N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N$7),0)
)
/IF($H$5="10aあたり",$I$3*10,1),"")</f>
        <v>0</v>
      </c>
      <c r="O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O$7),0)
)
/IF($H$5="10aあたり",$I$3*10,1),"")</f>
        <v>0</v>
      </c>
      <c r="P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P$7),0)
)
/IF($H$5="10aあたり",$I$3*10,1),"")</f>
        <v>0</v>
      </c>
      <c r="Q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Q$7),0)
)
/IF($H$5="10aあたり",$I$3*10,1),"")</f>
        <v>0</v>
      </c>
      <c r="R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R$7),0)
)
/IF($H$5="10aあたり",$I$3*10,1),"")</f>
        <v>0</v>
      </c>
      <c r="S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S$7),0)
)
/IF($H$5="10aあたり",$I$3*10,1),"")</f>
        <v>0</v>
      </c>
      <c r="T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T$7),0)
)
/IF($H$5="10aあたり",$I$3*10,1),"")</f>
        <v>0</v>
      </c>
      <c r="U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U$7),0)
)
/IF($H$5="10aあたり",$I$3*10,1),"")</f>
        <v>0</v>
      </c>
      <c r="V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V$7),0)
)
/IF($H$5="10aあたり",$I$3*10,1),"")</f>
        <v>0</v>
      </c>
      <c r="W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W$7),0)
)
/IF($H$5="10aあたり",$I$3*10,1),"")</f>
        <v>0</v>
      </c>
      <c r="X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X$7),0)
)
/IF($H$5="10aあたり",$I$3*10,1),"")</f>
        <v>0</v>
      </c>
      <c r="Y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Y$7),0)
)
/IF($H$5="10aあたり",$I$3*10,1),"")</f>
        <v>0</v>
      </c>
      <c r="Z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Z$7),0)
)
/IF($H$5="10aあたり",$I$3*10,1),"")</f>
        <v>0</v>
      </c>
      <c r="AA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A$7),0)
)
/IF($H$5="10aあたり",$I$3*10,1),"")</f>
        <v>0</v>
      </c>
      <c r="AB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B$7),0)
)
/IF($H$5="10aあたり",$I$3*10,1),"")</f>
        <v>0</v>
      </c>
      <c r="AC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C$7),0)
)
/IF($H$5="10aあたり",$I$3*10,1),"")</f>
        <v>0</v>
      </c>
      <c r="AD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D$7),0)
)
/IF($H$5="10aあたり",$I$3*10,1),"")</f>
        <v>0</v>
      </c>
      <c r="AE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E$7),0)
)
/IF($H$5="10aあたり",$I$3*10,1),"")</f>
        <v>0</v>
      </c>
      <c r="AF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F$7),0)
)
/IF($H$5="10aあたり",$I$3*10,1),"")</f>
        <v>0</v>
      </c>
      <c r="AG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G$7),0)
)
/IF($H$5="10aあたり",$I$3*10,1),"")</f>
        <v>0</v>
      </c>
      <c r="AH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H$7),0)
)
/IF($H$5="10aあたり",$I$3*10,1),"")</f>
        <v>0</v>
      </c>
      <c r="AI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I$7),0)
)
/IF($H$5="10aあたり",$I$3*10,1),"")</f>
        <v>0</v>
      </c>
      <c r="AJ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J$7),0)
)
/IF($H$5="10aあたり",$I$3*10,1),"")</f>
        <v>0</v>
      </c>
      <c r="AK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K$7),0)
)
/IF($H$5="10aあたり",$I$3*10,1),"")</f>
        <v>0</v>
      </c>
      <c r="AL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L$7),0)
)
/IF($H$5="10aあたり",$I$3*10,1),"")</f>
        <v>0</v>
      </c>
      <c r="AM83" s="35">
        <f ca="1">IFERROR(
(
SUMIFS(IF($H$4="作業時間（hh:mm）",中間処理!$G:$G,中間処理!$I:$I),中間処理!$E:$E,IF($H$3="すべての作付","&lt;&gt;",$H$3),中間処理!$F:$F,$G83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83,中間処理!$B:$B,"予定",中間処理!$C:$C,"&gt;="&amp;$H$1,中間処理!$C:$C,"&lt;="&amp;$H$2,中間処理!$D:$D,AM$7),0)
)
/IF($H$5="10aあたり",$I$3*10,1),"")</f>
        <v>0</v>
      </c>
      <c r="AN83"/>
    </row>
    <row r="84" spans="1:40" s="3" customFormat="1">
      <c r="A84"/>
      <c r="B84"/>
      <c r="E84"/>
      <c r="F84" s="30"/>
      <c r="G84"/>
      <c r="H84" s="13"/>
      <c r="I84" s="22" t="str">
        <f>IF(H84="","",
IF(H$4="作業時間（hh:mm）",SUM(J84:AM84),
IF(
COUNTIFS(単価情報!C:C,G84,単価情報!B:B,"作業者",単価情報!K:K,"&gt;="&amp;H$1,単価情報!J:J,"&lt;="&amp;H$2)
+COUNTIFS(単価情報!C:C,G84,単価情報!B:B,"作業者",単価情報!K:K,"",単価情報!J:J,"&lt;="&amp;H$2)=0,
"単価設定なし",SUM(J84:AM84))))</f>
        <v/>
      </c>
      <c r="J84" s="34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J$7),0)
)
/IF($H$5="10aあたり",$I$3*10,1),"")</f>
        <v>0</v>
      </c>
      <c r="K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K$7),0)
)
/IF($H$5="10aあたり",$I$3*10,1),"")</f>
        <v>0</v>
      </c>
      <c r="L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L$7),0)
)
/IF($H$5="10aあたり",$I$3*10,1),"")</f>
        <v>0</v>
      </c>
      <c r="M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M$7),0)
)
/IF($H$5="10aあたり",$I$3*10,1),"")</f>
        <v>0</v>
      </c>
      <c r="N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N$7),0)
)
/IF($H$5="10aあたり",$I$3*10,1),"")</f>
        <v>0</v>
      </c>
      <c r="O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O$7),0)
)
/IF($H$5="10aあたり",$I$3*10,1),"")</f>
        <v>0</v>
      </c>
      <c r="P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P$7),0)
)
/IF($H$5="10aあたり",$I$3*10,1),"")</f>
        <v>0</v>
      </c>
      <c r="Q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Q$7),0)
)
/IF($H$5="10aあたり",$I$3*10,1),"")</f>
        <v>0</v>
      </c>
      <c r="R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R$7),0)
)
/IF($H$5="10aあたり",$I$3*10,1),"")</f>
        <v>0</v>
      </c>
      <c r="S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S$7),0)
)
/IF($H$5="10aあたり",$I$3*10,1),"")</f>
        <v>0</v>
      </c>
      <c r="T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T$7),0)
)
/IF($H$5="10aあたり",$I$3*10,1),"")</f>
        <v>0</v>
      </c>
      <c r="U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U$7),0)
)
/IF($H$5="10aあたり",$I$3*10,1),"")</f>
        <v>0</v>
      </c>
      <c r="V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V$7),0)
)
/IF($H$5="10aあたり",$I$3*10,1),"")</f>
        <v>0</v>
      </c>
      <c r="W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W$7),0)
)
/IF($H$5="10aあたり",$I$3*10,1),"")</f>
        <v>0</v>
      </c>
      <c r="X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X$7),0)
)
/IF($H$5="10aあたり",$I$3*10,1),"")</f>
        <v>0</v>
      </c>
      <c r="Y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Y$7),0)
)
/IF($H$5="10aあたり",$I$3*10,1),"")</f>
        <v>0</v>
      </c>
      <c r="Z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Z$7),0)
)
/IF($H$5="10aあたり",$I$3*10,1),"")</f>
        <v>0</v>
      </c>
      <c r="AA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A$7),0)
)
/IF($H$5="10aあたり",$I$3*10,1),"")</f>
        <v>0</v>
      </c>
      <c r="AB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B$7),0)
)
/IF($H$5="10aあたり",$I$3*10,1),"")</f>
        <v>0</v>
      </c>
      <c r="AC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C$7),0)
)
/IF($H$5="10aあたり",$I$3*10,1),"")</f>
        <v>0</v>
      </c>
      <c r="AD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D$7),0)
)
/IF($H$5="10aあたり",$I$3*10,1),"")</f>
        <v>0</v>
      </c>
      <c r="AE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E$7),0)
)
/IF($H$5="10aあたり",$I$3*10,1),"")</f>
        <v>0</v>
      </c>
      <c r="AF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F$7),0)
)
/IF($H$5="10aあたり",$I$3*10,1),"")</f>
        <v>0</v>
      </c>
      <c r="AG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G$7),0)
)
/IF($H$5="10aあたり",$I$3*10,1),"")</f>
        <v>0</v>
      </c>
      <c r="AH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H$7),0)
)
/IF($H$5="10aあたり",$I$3*10,1),"")</f>
        <v>0</v>
      </c>
      <c r="AI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I$7),0)
)
/IF($H$5="10aあたり",$I$3*10,1),"")</f>
        <v>0</v>
      </c>
      <c r="AJ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J$7),0)
)
/IF($H$5="10aあたり",$I$3*10,1),"")</f>
        <v>0</v>
      </c>
      <c r="AK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K$7),0)
)
/IF($H$5="10aあたり",$I$3*10,1),"")</f>
        <v>0</v>
      </c>
      <c r="AL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L$7),0)
)
/IF($H$5="10aあたり",$I$3*10,1),"")</f>
        <v>0</v>
      </c>
      <c r="AM84" s="35">
        <f ca="1">IFERROR(
(
SUMIFS(IF($H$4="作業時間（hh:mm）",中間処理!$G:$G,中間処理!$I:$I),中間処理!$E:$E,IF($H$3="すべての作付","&lt;&gt;",$H$3),中間処理!$F:$F,$G84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84,中間処理!$B:$B,"予定",中間処理!$C:$C,"&gt;="&amp;$H$1,中間処理!$C:$C,"&lt;="&amp;$H$2,中間処理!$D:$D,AM$7),0)
)
/IF($H$5="10aあたり",$I$3*10,1),"")</f>
        <v>0</v>
      </c>
      <c r="AN84"/>
    </row>
    <row r="85" spans="1:40" s="3" customFormat="1">
      <c r="A85"/>
      <c r="B85"/>
      <c r="E85"/>
      <c r="F85" s="30"/>
      <c r="G85"/>
      <c r="H85" s="13"/>
      <c r="I85" s="22" t="str">
        <f>IF(H85="","",
IF(H$4="作業時間（hh:mm）",SUM(J85:AM85),
IF(
COUNTIFS(単価情報!C:C,G85,単価情報!B:B,"作業者",単価情報!K:K,"&gt;="&amp;H$1,単価情報!J:J,"&lt;="&amp;H$2)
+COUNTIFS(単価情報!C:C,G85,単価情報!B:B,"作業者",単価情報!K:K,"",単価情報!J:J,"&lt;="&amp;H$2)=0,
"単価設定なし",SUM(J85:AM85))))</f>
        <v/>
      </c>
      <c r="J85" s="34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J$7),0)
)
/IF($H$5="10aあたり",$I$3*10,1),"")</f>
        <v>0</v>
      </c>
      <c r="K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K$7),0)
)
/IF($H$5="10aあたり",$I$3*10,1),"")</f>
        <v>0</v>
      </c>
      <c r="L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L$7),0)
)
/IF($H$5="10aあたり",$I$3*10,1),"")</f>
        <v>0</v>
      </c>
      <c r="M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M$7),0)
)
/IF($H$5="10aあたり",$I$3*10,1),"")</f>
        <v>0</v>
      </c>
      <c r="N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N$7),0)
)
/IF($H$5="10aあたり",$I$3*10,1),"")</f>
        <v>0</v>
      </c>
      <c r="O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O$7),0)
)
/IF($H$5="10aあたり",$I$3*10,1),"")</f>
        <v>0</v>
      </c>
      <c r="P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P$7),0)
)
/IF($H$5="10aあたり",$I$3*10,1),"")</f>
        <v>0</v>
      </c>
      <c r="Q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Q$7),0)
)
/IF($H$5="10aあたり",$I$3*10,1),"")</f>
        <v>0</v>
      </c>
      <c r="R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R$7),0)
)
/IF($H$5="10aあたり",$I$3*10,1),"")</f>
        <v>0</v>
      </c>
      <c r="S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S$7),0)
)
/IF($H$5="10aあたり",$I$3*10,1),"")</f>
        <v>0</v>
      </c>
      <c r="T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T$7),0)
)
/IF($H$5="10aあたり",$I$3*10,1),"")</f>
        <v>0</v>
      </c>
      <c r="U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U$7),0)
)
/IF($H$5="10aあたり",$I$3*10,1),"")</f>
        <v>0</v>
      </c>
      <c r="V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V$7),0)
)
/IF($H$5="10aあたり",$I$3*10,1),"")</f>
        <v>0</v>
      </c>
      <c r="W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W$7),0)
)
/IF($H$5="10aあたり",$I$3*10,1),"")</f>
        <v>0</v>
      </c>
      <c r="X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X$7),0)
)
/IF($H$5="10aあたり",$I$3*10,1),"")</f>
        <v>0</v>
      </c>
      <c r="Y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Y$7),0)
)
/IF($H$5="10aあたり",$I$3*10,1),"")</f>
        <v>0</v>
      </c>
      <c r="Z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Z$7),0)
)
/IF($H$5="10aあたり",$I$3*10,1),"")</f>
        <v>0</v>
      </c>
      <c r="AA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A$7),0)
)
/IF($H$5="10aあたり",$I$3*10,1),"")</f>
        <v>0</v>
      </c>
      <c r="AB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B$7),0)
)
/IF($H$5="10aあたり",$I$3*10,1),"")</f>
        <v>0</v>
      </c>
      <c r="AC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C$7),0)
)
/IF($H$5="10aあたり",$I$3*10,1),"")</f>
        <v>0</v>
      </c>
      <c r="AD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D$7),0)
)
/IF($H$5="10aあたり",$I$3*10,1),"")</f>
        <v>0</v>
      </c>
      <c r="AE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E$7),0)
)
/IF($H$5="10aあたり",$I$3*10,1),"")</f>
        <v>0</v>
      </c>
      <c r="AF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F$7),0)
)
/IF($H$5="10aあたり",$I$3*10,1),"")</f>
        <v>0</v>
      </c>
      <c r="AG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G$7),0)
)
/IF($H$5="10aあたり",$I$3*10,1),"")</f>
        <v>0</v>
      </c>
      <c r="AH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H$7),0)
)
/IF($H$5="10aあたり",$I$3*10,1),"")</f>
        <v>0</v>
      </c>
      <c r="AI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I$7),0)
)
/IF($H$5="10aあたり",$I$3*10,1),"")</f>
        <v>0</v>
      </c>
      <c r="AJ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J$7),0)
)
/IF($H$5="10aあたり",$I$3*10,1),"")</f>
        <v>0</v>
      </c>
      <c r="AK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K$7),0)
)
/IF($H$5="10aあたり",$I$3*10,1),"")</f>
        <v>0</v>
      </c>
      <c r="AL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L$7),0)
)
/IF($H$5="10aあたり",$I$3*10,1),"")</f>
        <v>0</v>
      </c>
      <c r="AM85" s="35">
        <f ca="1">IFERROR(
(
SUMIFS(IF($H$4="作業時間（hh:mm）",中間処理!$G:$G,中間処理!$I:$I),中間処理!$E:$E,IF($H$3="すべての作付","&lt;&gt;",$H$3),中間処理!$F:$F,$G85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85,中間処理!$B:$B,"予定",中間処理!$C:$C,"&gt;="&amp;$H$1,中間処理!$C:$C,"&lt;="&amp;$H$2,中間処理!$D:$D,AM$7),0)
)
/IF($H$5="10aあたり",$I$3*10,1),"")</f>
        <v>0</v>
      </c>
      <c r="AN85"/>
    </row>
    <row r="86" spans="1:40" s="3" customFormat="1">
      <c r="A86"/>
      <c r="B86"/>
      <c r="E86"/>
      <c r="F86" s="30"/>
      <c r="G86"/>
      <c r="H86" s="13"/>
      <c r="I86" s="22" t="str">
        <f>IF(H86="","",
IF(H$4="作業時間（hh:mm）",SUM(J86:AM86),
IF(
COUNTIFS(単価情報!C:C,G86,単価情報!B:B,"作業者",単価情報!K:K,"&gt;="&amp;H$1,単価情報!J:J,"&lt;="&amp;H$2)
+COUNTIFS(単価情報!C:C,G86,単価情報!B:B,"作業者",単価情報!K:K,"",単価情報!J:J,"&lt;="&amp;H$2)=0,
"単価設定なし",SUM(J86:AM86))))</f>
        <v/>
      </c>
      <c r="J86" s="34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J$7),0)
)
/IF($H$5="10aあたり",$I$3*10,1),"")</f>
        <v>0</v>
      </c>
      <c r="K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K$7),0)
)
/IF($H$5="10aあたり",$I$3*10,1),"")</f>
        <v>0</v>
      </c>
      <c r="L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L$7),0)
)
/IF($H$5="10aあたり",$I$3*10,1),"")</f>
        <v>0</v>
      </c>
      <c r="M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M$7),0)
)
/IF($H$5="10aあたり",$I$3*10,1),"")</f>
        <v>0</v>
      </c>
      <c r="N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N$7),0)
)
/IF($H$5="10aあたり",$I$3*10,1),"")</f>
        <v>0</v>
      </c>
      <c r="O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O$7),0)
)
/IF($H$5="10aあたり",$I$3*10,1),"")</f>
        <v>0</v>
      </c>
      <c r="P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P$7),0)
)
/IF($H$5="10aあたり",$I$3*10,1),"")</f>
        <v>0</v>
      </c>
      <c r="Q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Q$7),0)
)
/IF($H$5="10aあたり",$I$3*10,1),"")</f>
        <v>0</v>
      </c>
      <c r="R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R$7),0)
)
/IF($H$5="10aあたり",$I$3*10,1),"")</f>
        <v>0</v>
      </c>
      <c r="S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S$7),0)
)
/IF($H$5="10aあたり",$I$3*10,1),"")</f>
        <v>0</v>
      </c>
      <c r="T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T$7),0)
)
/IF($H$5="10aあたり",$I$3*10,1),"")</f>
        <v>0</v>
      </c>
      <c r="U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U$7),0)
)
/IF($H$5="10aあたり",$I$3*10,1),"")</f>
        <v>0</v>
      </c>
      <c r="V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V$7),0)
)
/IF($H$5="10aあたり",$I$3*10,1),"")</f>
        <v>0</v>
      </c>
      <c r="W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W$7),0)
)
/IF($H$5="10aあたり",$I$3*10,1),"")</f>
        <v>0</v>
      </c>
      <c r="X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X$7),0)
)
/IF($H$5="10aあたり",$I$3*10,1),"")</f>
        <v>0</v>
      </c>
      <c r="Y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Y$7),0)
)
/IF($H$5="10aあたり",$I$3*10,1),"")</f>
        <v>0</v>
      </c>
      <c r="Z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Z$7),0)
)
/IF($H$5="10aあたり",$I$3*10,1),"")</f>
        <v>0</v>
      </c>
      <c r="AA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A$7),0)
)
/IF($H$5="10aあたり",$I$3*10,1),"")</f>
        <v>0</v>
      </c>
      <c r="AB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B$7),0)
)
/IF($H$5="10aあたり",$I$3*10,1),"")</f>
        <v>0</v>
      </c>
      <c r="AC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C$7),0)
)
/IF($H$5="10aあたり",$I$3*10,1),"")</f>
        <v>0</v>
      </c>
      <c r="AD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D$7),0)
)
/IF($H$5="10aあたり",$I$3*10,1),"")</f>
        <v>0</v>
      </c>
      <c r="AE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E$7),0)
)
/IF($H$5="10aあたり",$I$3*10,1),"")</f>
        <v>0</v>
      </c>
      <c r="AF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F$7),0)
)
/IF($H$5="10aあたり",$I$3*10,1),"")</f>
        <v>0</v>
      </c>
      <c r="AG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G$7),0)
)
/IF($H$5="10aあたり",$I$3*10,1),"")</f>
        <v>0</v>
      </c>
      <c r="AH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H$7),0)
)
/IF($H$5="10aあたり",$I$3*10,1),"")</f>
        <v>0</v>
      </c>
      <c r="AI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I$7),0)
)
/IF($H$5="10aあたり",$I$3*10,1),"")</f>
        <v>0</v>
      </c>
      <c r="AJ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J$7),0)
)
/IF($H$5="10aあたり",$I$3*10,1),"")</f>
        <v>0</v>
      </c>
      <c r="AK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K$7),0)
)
/IF($H$5="10aあたり",$I$3*10,1),"")</f>
        <v>0</v>
      </c>
      <c r="AL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L$7),0)
)
/IF($H$5="10aあたり",$I$3*10,1),"")</f>
        <v>0</v>
      </c>
      <c r="AM86" s="35">
        <f ca="1">IFERROR(
(
SUMIFS(IF($H$4="作業時間（hh:mm）",中間処理!$G:$G,中間処理!$I:$I),中間処理!$E:$E,IF($H$3="すべての作付","&lt;&gt;",$H$3),中間処理!$F:$F,$G86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86,中間処理!$B:$B,"予定",中間処理!$C:$C,"&gt;="&amp;$H$1,中間処理!$C:$C,"&lt;="&amp;$H$2,中間処理!$D:$D,AM$7),0)
)
/IF($H$5="10aあたり",$I$3*10,1),"")</f>
        <v>0</v>
      </c>
      <c r="AN86"/>
    </row>
    <row r="87" spans="1:40" s="3" customFormat="1">
      <c r="A87"/>
      <c r="B87"/>
      <c r="E87"/>
      <c r="F87" s="30"/>
      <c r="G87"/>
      <c r="H87" s="13"/>
      <c r="I87" s="22" t="str">
        <f>IF(H87="","",
IF(H$4="作業時間（hh:mm）",SUM(J87:AM87),
IF(
COUNTIFS(単価情報!C:C,G87,単価情報!B:B,"作業者",単価情報!K:K,"&gt;="&amp;H$1,単価情報!J:J,"&lt;="&amp;H$2)
+COUNTIFS(単価情報!C:C,G87,単価情報!B:B,"作業者",単価情報!K:K,"",単価情報!J:J,"&lt;="&amp;H$2)=0,
"単価設定なし",SUM(J87:AM87))))</f>
        <v/>
      </c>
      <c r="J87" s="34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J$7),0)
)
/IF($H$5="10aあたり",$I$3*10,1),"")</f>
        <v>0</v>
      </c>
      <c r="K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K$7),0)
)
/IF($H$5="10aあたり",$I$3*10,1),"")</f>
        <v>0</v>
      </c>
      <c r="L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L$7),0)
)
/IF($H$5="10aあたり",$I$3*10,1),"")</f>
        <v>0</v>
      </c>
      <c r="M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M$7),0)
)
/IF($H$5="10aあたり",$I$3*10,1),"")</f>
        <v>0</v>
      </c>
      <c r="N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N$7),0)
)
/IF($H$5="10aあたり",$I$3*10,1),"")</f>
        <v>0</v>
      </c>
      <c r="O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O$7),0)
)
/IF($H$5="10aあたり",$I$3*10,1),"")</f>
        <v>0</v>
      </c>
      <c r="P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P$7),0)
)
/IF($H$5="10aあたり",$I$3*10,1),"")</f>
        <v>0</v>
      </c>
      <c r="Q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Q$7),0)
)
/IF($H$5="10aあたり",$I$3*10,1),"")</f>
        <v>0</v>
      </c>
      <c r="R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R$7),0)
)
/IF($H$5="10aあたり",$I$3*10,1),"")</f>
        <v>0</v>
      </c>
      <c r="S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S$7),0)
)
/IF($H$5="10aあたり",$I$3*10,1),"")</f>
        <v>0</v>
      </c>
      <c r="T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T$7),0)
)
/IF($H$5="10aあたり",$I$3*10,1),"")</f>
        <v>0</v>
      </c>
      <c r="U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U$7),0)
)
/IF($H$5="10aあたり",$I$3*10,1),"")</f>
        <v>0</v>
      </c>
      <c r="V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V$7),0)
)
/IF($H$5="10aあたり",$I$3*10,1),"")</f>
        <v>0</v>
      </c>
      <c r="W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W$7),0)
)
/IF($H$5="10aあたり",$I$3*10,1),"")</f>
        <v>0</v>
      </c>
      <c r="X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X$7),0)
)
/IF($H$5="10aあたり",$I$3*10,1),"")</f>
        <v>0</v>
      </c>
      <c r="Y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Y$7),0)
)
/IF($H$5="10aあたり",$I$3*10,1),"")</f>
        <v>0</v>
      </c>
      <c r="Z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Z$7),0)
)
/IF($H$5="10aあたり",$I$3*10,1),"")</f>
        <v>0</v>
      </c>
      <c r="AA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A$7),0)
)
/IF($H$5="10aあたり",$I$3*10,1),"")</f>
        <v>0</v>
      </c>
      <c r="AB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B$7),0)
)
/IF($H$5="10aあたり",$I$3*10,1),"")</f>
        <v>0</v>
      </c>
      <c r="AC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C$7),0)
)
/IF($H$5="10aあたり",$I$3*10,1),"")</f>
        <v>0</v>
      </c>
      <c r="AD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D$7),0)
)
/IF($H$5="10aあたり",$I$3*10,1),"")</f>
        <v>0</v>
      </c>
      <c r="AE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E$7),0)
)
/IF($H$5="10aあたり",$I$3*10,1),"")</f>
        <v>0</v>
      </c>
      <c r="AF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F$7),0)
)
/IF($H$5="10aあたり",$I$3*10,1),"")</f>
        <v>0</v>
      </c>
      <c r="AG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G$7),0)
)
/IF($H$5="10aあたり",$I$3*10,1),"")</f>
        <v>0</v>
      </c>
      <c r="AH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H$7),0)
)
/IF($H$5="10aあたり",$I$3*10,1),"")</f>
        <v>0</v>
      </c>
      <c r="AI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I$7),0)
)
/IF($H$5="10aあたり",$I$3*10,1),"")</f>
        <v>0</v>
      </c>
      <c r="AJ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J$7),0)
)
/IF($H$5="10aあたり",$I$3*10,1),"")</f>
        <v>0</v>
      </c>
      <c r="AK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K$7),0)
)
/IF($H$5="10aあたり",$I$3*10,1),"")</f>
        <v>0</v>
      </c>
      <c r="AL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L$7),0)
)
/IF($H$5="10aあたり",$I$3*10,1),"")</f>
        <v>0</v>
      </c>
      <c r="AM87" s="35">
        <f ca="1">IFERROR(
(
SUMIFS(IF($H$4="作業時間（hh:mm）",中間処理!$G:$G,中間処理!$I:$I),中間処理!$E:$E,IF($H$3="すべての作付","&lt;&gt;",$H$3),中間処理!$F:$F,$G87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87,中間処理!$B:$B,"予定",中間処理!$C:$C,"&gt;="&amp;$H$1,中間処理!$C:$C,"&lt;="&amp;$H$2,中間処理!$D:$D,AM$7),0)
)
/IF($H$5="10aあたり",$I$3*10,1),"")</f>
        <v>0</v>
      </c>
      <c r="AN87"/>
    </row>
    <row r="88" spans="1:40" s="3" customFormat="1">
      <c r="A88"/>
      <c r="B88"/>
      <c r="E88"/>
      <c r="F88" s="30"/>
      <c r="G88"/>
      <c r="H88" s="13"/>
      <c r="I88" s="22" t="str">
        <f>IF(H88="","",
IF(H$4="作業時間（hh:mm）",SUM(J88:AM88),
IF(
COUNTIFS(単価情報!C:C,G88,単価情報!B:B,"作業者",単価情報!K:K,"&gt;="&amp;H$1,単価情報!J:J,"&lt;="&amp;H$2)
+COUNTIFS(単価情報!C:C,G88,単価情報!B:B,"作業者",単価情報!K:K,"",単価情報!J:J,"&lt;="&amp;H$2)=0,
"単価設定なし",SUM(J88:AM88))))</f>
        <v/>
      </c>
      <c r="J88" s="34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J$7),0)
)
/IF($H$5="10aあたり",$I$3*10,1),"")</f>
        <v>0</v>
      </c>
      <c r="K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K$7),0)
)
/IF($H$5="10aあたり",$I$3*10,1),"")</f>
        <v>0</v>
      </c>
      <c r="L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L$7),0)
)
/IF($H$5="10aあたり",$I$3*10,1),"")</f>
        <v>0</v>
      </c>
      <c r="M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M$7),0)
)
/IF($H$5="10aあたり",$I$3*10,1),"")</f>
        <v>0</v>
      </c>
      <c r="N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N$7),0)
)
/IF($H$5="10aあたり",$I$3*10,1),"")</f>
        <v>0</v>
      </c>
      <c r="O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O$7),0)
)
/IF($H$5="10aあたり",$I$3*10,1),"")</f>
        <v>0</v>
      </c>
      <c r="P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P$7),0)
)
/IF($H$5="10aあたり",$I$3*10,1),"")</f>
        <v>0</v>
      </c>
      <c r="Q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Q$7),0)
)
/IF($H$5="10aあたり",$I$3*10,1),"")</f>
        <v>0</v>
      </c>
      <c r="R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R$7),0)
)
/IF($H$5="10aあたり",$I$3*10,1),"")</f>
        <v>0</v>
      </c>
      <c r="S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S$7),0)
)
/IF($H$5="10aあたり",$I$3*10,1),"")</f>
        <v>0</v>
      </c>
      <c r="T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T$7),0)
)
/IF($H$5="10aあたり",$I$3*10,1),"")</f>
        <v>0</v>
      </c>
      <c r="U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U$7),0)
)
/IF($H$5="10aあたり",$I$3*10,1),"")</f>
        <v>0</v>
      </c>
      <c r="V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V$7),0)
)
/IF($H$5="10aあたり",$I$3*10,1),"")</f>
        <v>0</v>
      </c>
      <c r="W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W$7),0)
)
/IF($H$5="10aあたり",$I$3*10,1),"")</f>
        <v>0</v>
      </c>
      <c r="X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X$7),0)
)
/IF($H$5="10aあたり",$I$3*10,1),"")</f>
        <v>0</v>
      </c>
      <c r="Y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Y$7),0)
)
/IF($H$5="10aあたり",$I$3*10,1),"")</f>
        <v>0</v>
      </c>
      <c r="Z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Z$7),0)
)
/IF($H$5="10aあたり",$I$3*10,1),"")</f>
        <v>0</v>
      </c>
      <c r="AA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A$7),0)
)
/IF($H$5="10aあたり",$I$3*10,1),"")</f>
        <v>0</v>
      </c>
      <c r="AB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B$7),0)
)
/IF($H$5="10aあたり",$I$3*10,1),"")</f>
        <v>0</v>
      </c>
      <c r="AC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C$7),0)
)
/IF($H$5="10aあたり",$I$3*10,1),"")</f>
        <v>0</v>
      </c>
      <c r="AD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D$7),0)
)
/IF($H$5="10aあたり",$I$3*10,1),"")</f>
        <v>0</v>
      </c>
      <c r="AE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E$7),0)
)
/IF($H$5="10aあたり",$I$3*10,1),"")</f>
        <v>0</v>
      </c>
      <c r="AF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F$7),0)
)
/IF($H$5="10aあたり",$I$3*10,1),"")</f>
        <v>0</v>
      </c>
      <c r="AG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G$7),0)
)
/IF($H$5="10aあたり",$I$3*10,1),"")</f>
        <v>0</v>
      </c>
      <c r="AH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H$7),0)
)
/IF($H$5="10aあたり",$I$3*10,1),"")</f>
        <v>0</v>
      </c>
      <c r="AI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I$7),0)
)
/IF($H$5="10aあたり",$I$3*10,1),"")</f>
        <v>0</v>
      </c>
      <c r="AJ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J$7),0)
)
/IF($H$5="10aあたり",$I$3*10,1),"")</f>
        <v>0</v>
      </c>
      <c r="AK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K$7),0)
)
/IF($H$5="10aあたり",$I$3*10,1),"")</f>
        <v>0</v>
      </c>
      <c r="AL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L$7),0)
)
/IF($H$5="10aあたり",$I$3*10,1),"")</f>
        <v>0</v>
      </c>
      <c r="AM88" s="35">
        <f ca="1">IFERROR(
(
SUMIFS(IF($H$4="作業時間（hh:mm）",中間処理!$G:$G,中間処理!$I:$I),中間処理!$E:$E,IF($H$3="すべての作付","&lt;&gt;",$H$3),中間処理!$F:$F,$G88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88,中間処理!$B:$B,"予定",中間処理!$C:$C,"&gt;="&amp;$H$1,中間処理!$C:$C,"&lt;="&amp;$H$2,中間処理!$D:$D,AM$7),0)
)
/IF($H$5="10aあたり",$I$3*10,1),"")</f>
        <v>0</v>
      </c>
      <c r="AN88"/>
    </row>
    <row r="89" spans="1:40" s="3" customFormat="1">
      <c r="A89"/>
      <c r="B89"/>
      <c r="E89"/>
      <c r="F89" s="30"/>
      <c r="G89"/>
      <c r="H89" s="13"/>
      <c r="I89" s="22" t="str">
        <f>IF(H89="","",
IF(H$4="作業時間（hh:mm）",SUM(J89:AM89),
IF(
COUNTIFS(単価情報!C:C,G89,単価情報!B:B,"作業者",単価情報!K:K,"&gt;="&amp;H$1,単価情報!J:J,"&lt;="&amp;H$2)
+COUNTIFS(単価情報!C:C,G89,単価情報!B:B,"作業者",単価情報!K:K,"",単価情報!J:J,"&lt;="&amp;H$2)=0,
"単価設定なし",SUM(J89:AM89))))</f>
        <v/>
      </c>
      <c r="J89" s="34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J$7),0)
)
/IF($H$5="10aあたり",$I$3*10,1),"")</f>
        <v>0</v>
      </c>
      <c r="K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K$7),0)
)
/IF($H$5="10aあたり",$I$3*10,1),"")</f>
        <v>0</v>
      </c>
      <c r="L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L$7),0)
)
/IF($H$5="10aあたり",$I$3*10,1),"")</f>
        <v>0</v>
      </c>
      <c r="M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M$7),0)
)
/IF($H$5="10aあたり",$I$3*10,1),"")</f>
        <v>0</v>
      </c>
      <c r="N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N$7),0)
)
/IF($H$5="10aあたり",$I$3*10,1),"")</f>
        <v>0</v>
      </c>
      <c r="O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O$7),0)
)
/IF($H$5="10aあたり",$I$3*10,1),"")</f>
        <v>0</v>
      </c>
      <c r="P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P$7),0)
)
/IF($H$5="10aあたり",$I$3*10,1),"")</f>
        <v>0</v>
      </c>
      <c r="Q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Q$7),0)
)
/IF($H$5="10aあたり",$I$3*10,1),"")</f>
        <v>0</v>
      </c>
      <c r="R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R$7),0)
)
/IF($H$5="10aあたり",$I$3*10,1),"")</f>
        <v>0</v>
      </c>
      <c r="S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S$7),0)
)
/IF($H$5="10aあたり",$I$3*10,1),"")</f>
        <v>0</v>
      </c>
      <c r="T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T$7),0)
)
/IF($H$5="10aあたり",$I$3*10,1),"")</f>
        <v>0</v>
      </c>
      <c r="U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U$7),0)
)
/IF($H$5="10aあたり",$I$3*10,1),"")</f>
        <v>0</v>
      </c>
      <c r="V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V$7),0)
)
/IF($H$5="10aあたり",$I$3*10,1),"")</f>
        <v>0</v>
      </c>
      <c r="W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W$7),0)
)
/IF($H$5="10aあたり",$I$3*10,1),"")</f>
        <v>0</v>
      </c>
      <c r="X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X$7),0)
)
/IF($H$5="10aあたり",$I$3*10,1),"")</f>
        <v>0</v>
      </c>
      <c r="Y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Y$7),0)
)
/IF($H$5="10aあたり",$I$3*10,1),"")</f>
        <v>0</v>
      </c>
      <c r="Z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Z$7),0)
)
/IF($H$5="10aあたり",$I$3*10,1),"")</f>
        <v>0</v>
      </c>
      <c r="AA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A$7),0)
)
/IF($H$5="10aあたり",$I$3*10,1),"")</f>
        <v>0</v>
      </c>
      <c r="AB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B$7),0)
)
/IF($H$5="10aあたり",$I$3*10,1),"")</f>
        <v>0</v>
      </c>
      <c r="AC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C$7),0)
)
/IF($H$5="10aあたり",$I$3*10,1),"")</f>
        <v>0</v>
      </c>
      <c r="AD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D$7),0)
)
/IF($H$5="10aあたり",$I$3*10,1),"")</f>
        <v>0</v>
      </c>
      <c r="AE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E$7),0)
)
/IF($H$5="10aあたり",$I$3*10,1),"")</f>
        <v>0</v>
      </c>
      <c r="AF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F$7),0)
)
/IF($H$5="10aあたり",$I$3*10,1),"")</f>
        <v>0</v>
      </c>
      <c r="AG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G$7),0)
)
/IF($H$5="10aあたり",$I$3*10,1),"")</f>
        <v>0</v>
      </c>
      <c r="AH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H$7),0)
)
/IF($H$5="10aあたり",$I$3*10,1),"")</f>
        <v>0</v>
      </c>
      <c r="AI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I$7),0)
)
/IF($H$5="10aあたり",$I$3*10,1),"")</f>
        <v>0</v>
      </c>
      <c r="AJ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J$7),0)
)
/IF($H$5="10aあたり",$I$3*10,1),"")</f>
        <v>0</v>
      </c>
      <c r="AK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K$7),0)
)
/IF($H$5="10aあたり",$I$3*10,1),"")</f>
        <v>0</v>
      </c>
      <c r="AL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L$7),0)
)
/IF($H$5="10aあたり",$I$3*10,1),"")</f>
        <v>0</v>
      </c>
      <c r="AM89" s="35">
        <f ca="1">IFERROR(
(
SUMIFS(IF($H$4="作業時間（hh:mm）",中間処理!$G:$G,中間処理!$I:$I),中間処理!$E:$E,IF($H$3="すべての作付","&lt;&gt;",$H$3),中間処理!$F:$F,$G89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89,中間処理!$B:$B,"予定",中間処理!$C:$C,"&gt;="&amp;$H$1,中間処理!$C:$C,"&lt;="&amp;$H$2,中間処理!$D:$D,AM$7),0)
)
/IF($H$5="10aあたり",$I$3*10,1),"")</f>
        <v>0</v>
      </c>
      <c r="AN89"/>
    </row>
    <row r="90" spans="1:40" s="3" customFormat="1">
      <c r="A90"/>
      <c r="B90"/>
      <c r="E90"/>
      <c r="F90" s="30"/>
      <c r="G90"/>
      <c r="H90" s="13"/>
      <c r="I90" s="22" t="str">
        <f>IF(H90="","",
IF(H$4="作業時間（hh:mm）",SUM(J90:AM90),
IF(
COUNTIFS(単価情報!C:C,G90,単価情報!B:B,"作業者",単価情報!K:K,"&gt;="&amp;H$1,単価情報!J:J,"&lt;="&amp;H$2)
+COUNTIFS(単価情報!C:C,G90,単価情報!B:B,"作業者",単価情報!K:K,"",単価情報!J:J,"&lt;="&amp;H$2)=0,
"単価設定なし",SUM(J90:AM90))))</f>
        <v/>
      </c>
      <c r="J90" s="34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J$7),0)
)
/IF($H$5="10aあたり",$I$3*10,1),"")</f>
        <v>0</v>
      </c>
      <c r="K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K$7),0)
)
/IF($H$5="10aあたり",$I$3*10,1),"")</f>
        <v>0</v>
      </c>
      <c r="L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L$7),0)
)
/IF($H$5="10aあたり",$I$3*10,1),"")</f>
        <v>0</v>
      </c>
      <c r="M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M$7),0)
)
/IF($H$5="10aあたり",$I$3*10,1),"")</f>
        <v>0</v>
      </c>
      <c r="N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N$7),0)
)
/IF($H$5="10aあたり",$I$3*10,1),"")</f>
        <v>0</v>
      </c>
      <c r="O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O$7),0)
)
/IF($H$5="10aあたり",$I$3*10,1),"")</f>
        <v>0</v>
      </c>
      <c r="P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P$7),0)
)
/IF($H$5="10aあたり",$I$3*10,1),"")</f>
        <v>0</v>
      </c>
      <c r="Q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Q$7),0)
)
/IF($H$5="10aあたり",$I$3*10,1),"")</f>
        <v>0</v>
      </c>
      <c r="R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R$7),0)
)
/IF($H$5="10aあたり",$I$3*10,1),"")</f>
        <v>0</v>
      </c>
      <c r="S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S$7),0)
)
/IF($H$5="10aあたり",$I$3*10,1),"")</f>
        <v>0</v>
      </c>
      <c r="T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T$7),0)
)
/IF($H$5="10aあたり",$I$3*10,1),"")</f>
        <v>0</v>
      </c>
      <c r="U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U$7),0)
)
/IF($H$5="10aあたり",$I$3*10,1),"")</f>
        <v>0</v>
      </c>
      <c r="V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V$7),0)
)
/IF($H$5="10aあたり",$I$3*10,1),"")</f>
        <v>0</v>
      </c>
      <c r="W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W$7),0)
)
/IF($H$5="10aあたり",$I$3*10,1),"")</f>
        <v>0</v>
      </c>
      <c r="X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X$7),0)
)
/IF($H$5="10aあたり",$I$3*10,1),"")</f>
        <v>0</v>
      </c>
      <c r="Y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Y$7),0)
)
/IF($H$5="10aあたり",$I$3*10,1),"")</f>
        <v>0</v>
      </c>
      <c r="Z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Z$7),0)
)
/IF($H$5="10aあたり",$I$3*10,1),"")</f>
        <v>0</v>
      </c>
      <c r="AA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A$7),0)
)
/IF($H$5="10aあたり",$I$3*10,1),"")</f>
        <v>0</v>
      </c>
      <c r="AB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B$7),0)
)
/IF($H$5="10aあたり",$I$3*10,1),"")</f>
        <v>0</v>
      </c>
      <c r="AC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C$7),0)
)
/IF($H$5="10aあたり",$I$3*10,1),"")</f>
        <v>0</v>
      </c>
      <c r="AD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D$7),0)
)
/IF($H$5="10aあたり",$I$3*10,1),"")</f>
        <v>0</v>
      </c>
      <c r="AE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E$7),0)
)
/IF($H$5="10aあたり",$I$3*10,1),"")</f>
        <v>0</v>
      </c>
      <c r="AF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F$7),0)
)
/IF($H$5="10aあたり",$I$3*10,1),"")</f>
        <v>0</v>
      </c>
      <c r="AG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G$7),0)
)
/IF($H$5="10aあたり",$I$3*10,1),"")</f>
        <v>0</v>
      </c>
      <c r="AH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H$7),0)
)
/IF($H$5="10aあたり",$I$3*10,1),"")</f>
        <v>0</v>
      </c>
      <c r="AI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I$7),0)
)
/IF($H$5="10aあたり",$I$3*10,1),"")</f>
        <v>0</v>
      </c>
      <c r="AJ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J$7),0)
)
/IF($H$5="10aあたり",$I$3*10,1),"")</f>
        <v>0</v>
      </c>
      <c r="AK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K$7),0)
)
/IF($H$5="10aあたり",$I$3*10,1),"")</f>
        <v>0</v>
      </c>
      <c r="AL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L$7),0)
)
/IF($H$5="10aあたり",$I$3*10,1),"")</f>
        <v>0</v>
      </c>
      <c r="AM90" s="35">
        <f ca="1">IFERROR(
(
SUMIFS(IF($H$4="作業時間（hh:mm）",中間処理!$G:$G,中間処理!$I:$I),中間処理!$E:$E,IF($H$3="すべての作付","&lt;&gt;",$H$3),中間処理!$F:$F,$G90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90,中間処理!$B:$B,"予定",中間処理!$C:$C,"&gt;="&amp;$H$1,中間処理!$C:$C,"&lt;="&amp;$H$2,中間処理!$D:$D,AM$7),0)
)
/IF($H$5="10aあたり",$I$3*10,1),"")</f>
        <v>0</v>
      </c>
      <c r="AN90"/>
    </row>
    <row r="91" spans="1:40" s="3" customFormat="1">
      <c r="A91"/>
      <c r="B91"/>
      <c r="E91"/>
      <c r="F91" s="30"/>
      <c r="G91"/>
      <c r="H91" s="13"/>
      <c r="I91" s="22" t="str">
        <f>IF(H91="","",
IF(H$4="作業時間（hh:mm）",SUM(J91:AM91),
IF(
COUNTIFS(単価情報!C:C,G91,単価情報!B:B,"作業者",単価情報!K:K,"&gt;="&amp;H$1,単価情報!J:J,"&lt;="&amp;H$2)
+COUNTIFS(単価情報!C:C,G91,単価情報!B:B,"作業者",単価情報!K:K,"",単価情報!J:J,"&lt;="&amp;H$2)=0,
"単価設定なし",SUM(J91:AM91))))</f>
        <v/>
      </c>
      <c r="J91" s="34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J$7),0)
)
/IF($H$5="10aあたり",$I$3*10,1),"")</f>
        <v>0</v>
      </c>
      <c r="K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K$7),0)
)
/IF($H$5="10aあたり",$I$3*10,1),"")</f>
        <v>0</v>
      </c>
      <c r="L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L$7),0)
)
/IF($H$5="10aあたり",$I$3*10,1),"")</f>
        <v>0</v>
      </c>
      <c r="M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M$7),0)
)
/IF($H$5="10aあたり",$I$3*10,1),"")</f>
        <v>0</v>
      </c>
      <c r="N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N$7),0)
)
/IF($H$5="10aあたり",$I$3*10,1),"")</f>
        <v>0</v>
      </c>
      <c r="O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O$7),0)
)
/IF($H$5="10aあたり",$I$3*10,1),"")</f>
        <v>0</v>
      </c>
      <c r="P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P$7),0)
)
/IF($H$5="10aあたり",$I$3*10,1),"")</f>
        <v>0</v>
      </c>
      <c r="Q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Q$7),0)
)
/IF($H$5="10aあたり",$I$3*10,1),"")</f>
        <v>0</v>
      </c>
      <c r="R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R$7),0)
)
/IF($H$5="10aあたり",$I$3*10,1),"")</f>
        <v>0</v>
      </c>
      <c r="S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S$7),0)
)
/IF($H$5="10aあたり",$I$3*10,1),"")</f>
        <v>0</v>
      </c>
      <c r="T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T$7),0)
)
/IF($H$5="10aあたり",$I$3*10,1),"")</f>
        <v>0</v>
      </c>
      <c r="U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U$7),0)
)
/IF($H$5="10aあたり",$I$3*10,1),"")</f>
        <v>0</v>
      </c>
      <c r="V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V$7),0)
)
/IF($H$5="10aあたり",$I$3*10,1),"")</f>
        <v>0</v>
      </c>
      <c r="W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W$7),0)
)
/IF($H$5="10aあたり",$I$3*10,1),"")</f>
        <v>0</v>
      </c>
      <c r="X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X$7),0)
)
/IF($H$5="10aあたり",$I$3*10,1),"")</f>
        <v>0</v>
      </c>
      <c r="Y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Y$7),0)
)
/IF($H$5="10aあたり",$I$3*10,1),"")</f>
        <v>0</v>
      </c>
      <c r="Z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Z$7),0)
)
/IF($H$5="10aあたり",$I$3*10,1),"")</f>
        <v>0</v>
      </c>
      <c r="AA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A$7),0)
)
/IF($H$5="10aあたり",$I$3*10,1),"")</f>
        <v>0</v>
      </c>
      <c r="AB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B$7),0)
)
/IF($H$5="10aあたり",$I$3*10,1),"")</f>
        <v>0</v>
      </c>
      <c r="AC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C$7),0)
)
/IF($H$5="10aあたり",$I$3*10,1),"")</f>
        <v>0</v>
      </c>
      <c r="AD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D$7),0)
)
/IF($H$5="10aあたり",$I$3*10,1),"")</f>
        <v>0</v>
      </c>
      <c r="AE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E$7),0)
)
/IF($H$5="10aあたり",$I$3*10,1),"")</f>
        <v>0</v>
      </c>
      <c r="AF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F$7),0)
)
/IF($H$5="10aあたり",$I$3*10,1),"")</f>
        <v>0</v>
      </c>
      <c r="AG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G$7),0)
)
/IF($H$5="10aあたり",$I$3*10,1),"")</f>
        <v>0</v>
      </c>
      <c r="AH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H$7),0)
)
/IF($H$5="10aあたり",$I$3*10,1),"")</f>
        <v>0</v>
      </c>
      <c r="AI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I$7),0)
)
/IF($H$5="10aあたり",$I$3*10,1),"")</f>
        <v>0</v>
      </c>
      <c r="AJ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J$7),0)
)
/IF($H$5="10aあたり",$I$3*10,1),"")</f>
        <v>0</v>
      </c>
      <c r="AK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K$7),0)
)
/IF($H$5="10aあたり",$I$3*10,1),"")</f>
        <v>0</v>
      </c>
      <c r="AL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L$7),0)
)
/IF($H$5="10aあたり",$I$3*10,1),"")</f>
        <v>0</v>
      </c>
      <c r="AM91" s="35">
        <f ca="1">IFERROR(
(
SUMIFS(IF($H$4="作業時間（hh:mm）",中間処理!$G:$G,中間処理!$I:$I),中間処理!$E:$E,IF($H$3="すべての作付","&lt;&gt;",$H$3),中間処理!$F:$F,$G91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91,中間処理!$B:$B,"予定",中間処理!$C:$C,"&gt;="&amp;$H$1,中間処理!$C:$C,"&lt;="&amp;$H$2,中間処理!$D:$D,AM$7),0)
)
/IF($H$5="10aあたり",$I$3*10,1),"")</f>
        <v>0</v>
      </c>
      <c r="AN91"/>
    </row>
    <row r="92" spans="1:40" s="3" customFormat="1">
      <c r="A92"/>
      <c r="B92"/>
      <c r="E92"/>
      <c r="F92" s="30"/>
      <c r="G92"/>
      <c r="H92" s="13"/>
      <c r="I92" s="22" t="str">
        <f>IF(H92="","",
IF(H$4="作業時間（hh:mm）",SUM(J92:AM92),
IF(
COUNTIFS(単価情報!C:C,G92,単価情報!B:B,"作業者",単価情報!K:K,"&gt;="&amp;H$1,単価情報!J:J,"&lt;="&amp;H$2)
+COUNTIFS(単価情報!C:C,G92,単価情報!B:B,"作業者",単価情報!K:K,"",単価情報!J:J,"&lt;="&amp;H$2)=0,
"単価設定なし",SUM(J92:AM92))))</f>
        <v/>
      </c>
      <c r="J92" s="34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J$7),0)
)
/IF($H$5="10aあたり",$I$3*10,1),"")</f>
        <v>0</v>
      </c>
      <c r="K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K$7),0)
)
/IF($H$5="10aあたり",$I$3*10,1),"")</f>
        <v>0</v>
      </c>
      <c r="L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L$7),0)
)
/IF($H$5="10aあたり",$I$3*10,1),"")</f>
        <v>0</v>
      </c>
      <c r="M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M$7),0)
)
/IF($H$5="10aあたり",$I$3*10,1),"")</f>
        <v>0</v>
      </c>
      <c r="N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N$7),0)
)
/IF($H$5="10aあたり",$I$3*10,1),"")</f>
        <v>0</v>
      </c>
      <c r="O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O$7),0)
)
/IF($H$5="10aあたり",$I$3*10,1),"")</f>
        <v>0</v>
      </c>
      <c r="P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P$7),0)
)
/IF($H$5="10aあたり",$I$3*10,1),"")</f>
        <v>0</v>
      </c>
      <c r="Q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Q$7),0)
)
/IF($H$5="10aあたり",$I$3*10,1),"")</f>
        <v>0</v>
      </c>
      <c r="R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R$7),0)
)
/IF($H$5="10aあたり",$I$3*10,1),"")</f>
        <v>0</v>
      </c>
      <c r="S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S$7),0)
)
/IF($H$5="10aあたり",$I$3*10,1),"")</f>
        <v>0</v>
      </c>
      <c r="T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T$7),0)
)
/IF($H$5="10aあたり",$I$3*10,1),"")</f>
        <v>0</v>
      </c>
      <c r="U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U$7),0)
)
/IF($H$5="10aあたり",$I$3*10,1),"")</f>
        <v>0</v>
      </c>
      <c r="V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V$7),0)
)
/IF($H$5="10aあたり",$I$3*10,1),"")</f>
        <v>0</v>
      </c>
      <c r="W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W$7),0)
)
/IF($H$5="10aあたり",$I$3*10,1),"")</f>
        <v>0</v>
      </c>
      <c r="X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X$7),0)
)
/IF($H$5="10aあたり",$I$3*10,1),"")</f>
        <v>0</v>
      </c>
      <c r="Y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Y$7),0)
)
/IF($H$5="10aあたり",$I$3*10,1),"")</f>
        <v>0</v>
      </c>
      <c r="Z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Z$7),0)
)
/IF($H$5="10aあたり",$I$3*10,1),"")</f>
        <v>0</v>
      </c>
      <c r="AA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A$7),0)
)
/IF($H$5="10aあたり",$I$3*10,1),"")</f>
        <v>0</v>
      </c>
      <c r="AB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B$7),0)
)
/IF($H$5="10aあたり",$I$3*10,1),"")</f>
        <v>0</v>
      </c>
      <c r="AC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C$7),0)
)
/IF($H$5="10aあたり",$I$3*10,1),"")</f>
        <v>0</v>
      </c>
      <c r="AD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D$7),0)
)
/IF($H$5="10aあたり",$I$3*10,1),"")</f>
        <v>0</v>
      </c>
      <c r="AE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E$7),0)
)
/IF($H$5="10aあたり",$I$3*10,1),"")</f>
        <v>0</v>
      </c>
      <c r="AF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F$7),0)
)
/IF($H$5="10aあたり",$I$3*10,1),"")</f>
        <v>0</v>
      </c>
      <c r="AG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G$7),0)
)
/IF($H$5="10aあたり",$I$3*10,1),"")</f>
        <v>0</v>
      </c>
      <c r="AH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H$7),0)
)
/IF($H$5="10aあたり",$I$3*10,1),"")</f>
        <v>0</v>
      </c>
      <c r="AI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I$7),0)
)
/IF($H$5="10aあたり",$I$3*10,1),"")</f>
        <v>0</v>
      </c>
      <c r="AJ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J$7),0)
)
/IF($H$5="10aあたり",$I$3*10,1),"")</f>
        <v>0</v>
      </c>
      <c r="AK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K$7),0)
)
/IF($H$5="10aあたり",$I$3*10,1),"")</f>
        <v>0</v>
      </c>
      <c r="AL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L$7),0)
)
/IF($H$5="10aあたり",$I$3*10,1),"")</f>
        <v>0</v>
      </c>
      <c r="AM92" s="35">
        <f ca="1">IFERROR(
(
SUMIFS(IF($H$4="作業時間（hh:mm）",中間処理!$G:$G,中間処理!$I:$I),中間処理!$E:$E,IF($H$3="すべての作付","&lt;&gt;",$H$3),中間処理!$F:$F,$G92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92,中間処理!$B:$B,"予定",中間処理!$C:$C,"&gt;="&amp;$H$1,中間処理!$C:$C,"&lt;="&amp;$H$2,中間処理!$D:$D,AM$7),0)
)
/IF($H$5="10aあたり",$I$3*10,1),"")</f>
        <v>0</v>
      </c>
      <c r="AN92"/>
    </row>
    <row r="93" spans="1:40">
      <c r="H93" s="13"/>
      <c r="I93" s="22" t="str">
        <f>IF(H93="","",
IF(H$4="作業時間（hh:mm）",SUM(J93:AM93),
IF(
COUNTIFS(単価情報!C:C,G93,単価情報!B:B,"作業者",単価情報!K:K,"&gt;="&amp;H$1,単価情報!J:J,"&lt;="&amp;H$2)
+COUNTIFS(単価情報!C:C,G93,単価情報!B:B,"作業者",単価情報!K:K,"",単価情報!J:J,"&lt;="&amp;H$2)=0,
"単価設定なし",SUM(J93:AM93))))</f>
        <v/>
      </c>
      <c r="J93" s="34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J$7),0)
)
/IF($H$5="10aあたり",$I$3*10,1),"")</f>
        <v>0</v>
      </c>
      <c r="K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K$7),0)
)
/IF($H$5="10aあたり",$I$3*10,1),"")</f>
        <v>0</v>
      </c>
      <c r="L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L$7),0)
)
/IF($H$5="10aあたり",$I$3*10,1),"")</f>
        <v>0</v>
      </c>
      <c r="M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M$7),0)
)
/IF($H$5="10aあたり",$I$3*10,1),"")</f>
        <v>0</v>
      </c>
      <c r="N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N$7),0)
)
/IF($H$5="10aあたり",$I$3*10,1),"")</f>
        <v>0</v>
      </c>
      <c r="O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O$7),0)
)
/IF($H$5="10aあたり",$I$3*10,1),"")</f>
        <v>0</v>
      </c>
      <c r="P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P$7),0)
)
/IF($H$5="10aあたり",$I$3*10,1),"")</f>
        <v>0</v>
      </c>
      <c r="Q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Q$7),0)
)
/IF($H$5="10aあたり",$I$3*10,1),"")</f>
        <v>0</v>
      </c>
      <c r="R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R$7),0)
)
/IF($H$5="10aあたり",$I$3*10,1),"")</f>
        <v>0</v>
      </c>
      <c r="S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S$7),0)
)
/IF($H$5="10aあたり",$I$3*10,1),"")</f>
        <v>0</v>
      </c>
      <c r="T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T$7),0)
)
/IF($H$5="10aあたり",$I$3*10,1),"")</f>
        <v>0</v>
      </c>
      <c r="U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U$7),0)
)
/IF($H$5="10aあたり",$I$3*10,1),"")</f>
        <v>0</v>
      </c>
      <c r="V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V$7),0)
)
/IF($H$5="10aあたり",$I$3*10,1),"")</f>
        <v>0</v>
      </c>
      <c r="W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W$7),0)
)
/IF($H$5="10aあたり",$I$3*10,1),"")</f>
        <v>0</v>
      </c>
      <c r="X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X$7),0)
)
/IF($H$5="10aあたり",$I$3*10,1),"")</f>
        <v>0</v>
      </c>
      <c r="Y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Y$7),0)
)
/IF($H$5="10aあたり",$I$3*10,1),"")</f>
        <v>0</v>
      </c>
      <c r="Z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Z$7),0)
)
/IF($H$5="10aあたり",$I$3*10,1),"")</f>
        <v>0</v>
      </c>
      <c r="AA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A$7),0)
)
/IF($H$5="10aあたり",$I$3*10,1),"")</f>
        <v>0</v>
      </c>
      <c r="AB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B$7),0)
)
/IF($H$5="10aあたり",$I$3*10,1),"")</f>
        <v>0</v>
      </c>
      <c r="AC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C$7),0)
)
/IF($H$5="10aあたり",$I$3*10,1),"")</f>
        <v>0</v>
      </c>
      <c r="AD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D$7),0)
)
/IF($H$5="10aあたり",$I$3*10,1),"")</f>
        <v>0</v>
      </c>
      <c r="AE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E$7),0)
)
/IF($H$5="10aあたり",$I$3*10,1),"")</f>
        <v>0</v>
      </c>
      <c r="AF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F$7),0)
)
/IF($H$5="10aあたり",$I$3*10,1),"")</f>
        <v>0</v>
      </c>
      <c r="AG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G$7),0)
)
/IF($H$5="10aあたり",$I$3*10,1),"")</f>
        <v>0</v>
      </c>
      <c r="AH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H$7),0)
)
/IF($H$5="10aあたり",$I$3*10,1),"")</f>
        <v>0</v>
      </c>
      <c r="AI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I$7),0)
)
/IF($H$5="10aあたり",$I$3*10,1),"")</f>
        <v>0</v>
      </c>
      <c r="AJ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J$7),0)
)
/IF($H$5="10aあたり",$I$3*10,1),"")</f>
        <v>0</v>
      </c>
      <c r="AK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K$7),0)
)
/IF($H$5="10aあたり",$I$3*10,1),"")</f>
        <v>0</v>
      </c>
      <c r="AL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L$7),0)
)
/IF($H$5="10aあたり",$I$3*10,1),"")</f>
        <v>0</v>
      </c>
      <c r="AM93" s="35">
        <f ca="1">IFERROR(
(
SUMIFS(IF($H$4="作業時間（hh:mm）",中間処理!$G:$G,中間処理!$I:$I),中間処理!$E:$E,IF($H$3="すべての作付","&lt;&gt;",$H$3),中間処理!$F:$F,$G93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93,中間処理!$B:$B,"予定",中間処理!$C:$C,"&gt;="&amp;$H$1,中間処理!$C:$C,"&lt;="&amp;$H$2,中間処理!$D:$D,AM$7),0)
)
/IF($H$5="10aあたり",$I$3*10,1),"")</f>
        <v>0</v>
      </c>
    </row>
    <row r="94" spans="1:40">
      <c r="H94" s="13"/>
      <c r="I94" s="22" t="str">
        <f>IF(H94="","",
IF(H$4="作業時間（hh:mm）",SUM(J94:AM94),
IF(
COUNTIFS(単価情報!C:C,G94,単価情報!B:B,"作業者",単価情報!K:K,"&gt;="&amp;H$1,単価情報!J:J,"&lt;="&amp;H$2)
+COUNTIFS(単価情報!C:C,G94,単価情報!B:B,"作業者",単価情報!K:K,"",単価情報!J:J,"&lt;="&amp;H$2)=0,
"単価設定なし",SUM(J94:AM94))))</f>
        <v/>
      </c>
      <c r="J94" s="34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J$7),0)
)
/IF($H$5="10aあたり",$I$3*10,1),"")</f>
        <v>0</v>
      </c>
      <c r="K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K$7),0)
)
/IF($H$5="10aあたり",$I$3*10,1),"")</f>
        <v>0</v>
      </c>
      <c r="L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L$7),0)
)
/IF($H$5="10aあたり",$I$3*10,1),"")</f>
        <v>0</v>
      </c>
      <c r="M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M$7),0)
)
/IF($H$5="10aあたり",$I$3*10,1),"")</f>
        <v>0</v>
      </c>
      <c r="N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N$7),0)
)
/IF($H$5="10aあたり",$I$3*10,1),"")</f>
        <v>0</v>
      </c>
      <c r="O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O$7),0)
)
/IF($H$5="10aあたり",$I$3*10,1),"")</f>
        <v>0</v>
      </c>
      <c r="P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P$7),0)
)
/IF($H$5="10aあたり",$I$3*10,1),"")</f>
        <v>0</v>
      </c>
      <c r="Q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Q$7),0)
)
/IF($H$5="10aあたり",$I$3*10,1),"")</f>
        <v>0</v>
      </c>
      <c r="R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R$7),0)
)
/IF($H$5="10aあたり",$I$3*10,1),"")</f>
        <v>0</v>
      </c>
      <c r="S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S$7),0)
)
/IF($H$5="10aあたり",$I$3*10,1),"")</f>
        <v>0</v>
      </c>
      <c r="T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T$7),0)
)
/IF($H$5="10aあたり",$I$3*10,1),"")</f>
        <v>0</v>
      </c>
      <c r="U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U$7),0)
)
/IF($H$5="10aあたり",$I$3*10,1),"")</f>
        <v>0</v>
      </c>
      <c r="V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V$7),0)
)
/IF($H$5="10aあたり",$I$3*10,1),"")</f>
        <v>0</v>
      </c>
      <c r="W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W$7),0)
)
/IF($H$5="10aあたり",$I$3*10,1),"")</f>
        <v>0</v>
      </c>
      <c r="X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X$7),0)
)
/IF($H$5="10aあたり",$I$3*10,1),"")</f>
        <v>0</v>
      </c>
      <c r="Y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Y$7),0)
)
/IF($H$5="10aあたり",$I$3*10,1),"")</f>
        <v>0</v>
      </c>
      <c r="Z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Z$7),0)
)
/IF($H$5="10aあたり",$I$3*10,1),"")</f>
        <v>0</v>
      </c>
      <c r="AA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A$7),0)
)
/IF($H$5="10aあたり",$I$3*10,1),"")</f>
        <v>0</v>
      </c>
      <c r="AB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B$7),0)
)
/IF($H$5="10aあたり",$I$3*10,1),"")</f>
        <v>0</v>
      </c>
      <c r="AC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C$7),0)
)
/IF($H$5="10aあたり",$I$3*10,1),"")</f>
        <v>0</v>
      </c>
      <c r="AD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D$7),0)
)
/IF($H$5="10aあたり",$I$3*10,1),"")</f>
        <v>0</v>
      </c>
      <c r="AE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E$7),0)
)
/IF($H$5="10aあたり",$I$3*10,1),"")</f>
        <v>0</v>
      </c>
      <c r="AF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F$7),0)
)
/IF($H$5="10aあたり",$I$3*10,1),"")</f>
        <v>0</v>
      </c>
      <c r="AG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G$7),0)
)
/IF($H$5="10aあたり",$I$3*10,1),"")</f>
        <v>0</v>
      </c>
      <c r="AH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H$7),0)
)
/IF($H$5="10aあたり",$I$3*10,1),"")</f>
        <v>0</v>
      </c>
      <c r="AI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I$7),0)
)
/IF($H$5="10aあたり",$I$3*10,1),"")</f>
        <v>0</v>
      </c>
      <c r="AJ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J$7),0)
)
/IF($H$5="10aあたり",$I$3*10,1),"")</f>
        <v>0</v>
      </c>
      <c r="AK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K$7),0)
)
/IF($H$5="10aあたり",$I$3*10,1),"")</f>
        <v>0</v>
      </c>
      <c r="AL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L$7),0)
)
/IF($H$5="10aあたり",$I$3*10,1),"")</f>
        <v>0</v>
      </c>
      <c r="AM94" s="35">
        <f ca="1">IFERROR(
(
SUMIFS(IF($H$4="作業時間（hh:mm）",中間処理!$G:$G,中間処理!$I:$I),中間処理!$E:$E,IF($H$3="すべての作付","&lt;&gt;",$H$3),中間処理!$F:$F,$G94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94,中間処理!$B:$B,"予定",中間処理!$C:$C,"&gt;="&amp;$H$1,中間処理!$C:$C,"&lt;="&amp;$H$2,中間処理!$D:$D,AM$7),0)
)
/IF($H$5="10aあたり",$I$3*10,1),"")</f>
        <v>0</v>
      </c>
    </row>
    <row r="95" spans="1:40">
      <c r="H95" s="13"/>
      <c r="I95" s="22" t="str">
        <f>IF(H95="","",
IF(H$4="作業時間（hh:mm）",SUM(J95:AM95),
IF(
COUNTIFS(単価情報!C:C,G95,単価情報!B:B,"作業者",単価情報!K:K,"&gt;="&amp;H$1,単価情報!J:J,"&lt;="&amp;H$2)
+COUNTIFS(単価情報!C:C,G95,単価情報!B:B,"作業者",単価情報!K:K,"",単価情報!J:J,"&lt;="&amp;H$2)=0,
"単価設定なし",SUM(J95:AM95))))</f>
        <v/>
      </c>
      <c r="J95" s="34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J$7),0)
)
/IF($H$5="10aあたり",$I$3*10,1),"")</f>
        <v>0</v>
      </c>
      <c r="K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K$7),0)
)
/IF($H$5="10aあたり",$I$3*10,1),"")</f>
        <v>0</v>
      </c>
      <c r="L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L$7),0)
)
/IF($H$5="10aあたり",$I$3*10,1),"")</f>
        <v>0</v>
      </c>
      <c r="M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M$7),0)
)
/IF($H$5="10aあたり",$I$3*10,1),"")</f>
        <v>0</v>
      </c>
      <c r="N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N$7),0)
)
/IF($H$5="10aあたり",$I$3*10,1),"")</f>
        <v>0</v>
      </c>
      <c r="O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O$7),0)
)
/IF($H$5="10aあたり",$I$3*10,1),"")</f>
        <v>0</v>
      </c>
      <c r="P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P$7),0)
)
/IF($H$5="10aあたり",$I$3*10,1),"")</f>
        <v>0</v>
      </c>
      <c r="Q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Q$7),0)
)
/IF($H$5="10aあたり",$I$3*10,1),"")</f>
        <v>0</v>
      </c>
      <c r="R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R$7),0)
)
/IF($H$5="10aあたり",$I$3*10,1),"")</f>
        <v>0</v>
      </c>
      <c r="S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S$7),0)
)
/IF($H$5="10aあたり",$I$3*10,1),"")</f>
        <v>0</v>
      </c>
      <c r="T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T$7),0)
)
/IF($H$5="10aあたり",$I$3*10,1),"")</f>
        <v>0</v>
      </c>
      <c r="U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U$7),0)
)
/IF($H$5="10aあたり",$I$3*10,1),"")</f>
        <v>0</v>
      </c>
      <c r="V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V$7),0)
)
/IF($H$5="10aあたり",$I$3*10,1),"")</f>
        <v>0</v>
      </c>
      <c r="W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W$7),0)
)
/IF($H$5="10aあたり",$I$3*10,1),"")</f>
        <v>0</v>
      </c>
      <c r="X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X$7),0)
)
/IF($H$5="10aあたり",$I$3*10,1),"")</f>
        <v>0</v>
      </c>
      <c r="Y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Y$7),0)
)
/IF($H$5="10aあたり",$I$3*10,1),"")</f>
        <v>0</v>
      </c>
      <c r="Z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Z$7),0)
)
/IF($H$5="10aあたり",$I$3*10,1),"")</f>
        <v>0</v>
      </c>
      <c r="AA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A$7),0)
)
/IF($H$5="10aあたり",$I$3*10,1),"")</f>
        <v>0</v>
      </c>
      <c r="AB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B$7),0)
)
/IF($H$5="10aあたり",$I$3*10,1),"")</f>
        <v>0</v>
      </c>
      <c r="AC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C$7),0)
)
/IF($H$5="10aあたり",$I$3*10,1),"")</f>
        <v>0</v>
      </c>
      <c r="AD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D$7),0)
)
/IF($H$5="10aあたり",$I$3*10,1),"")</f>
        <v>0</v>
      </c>
      <c r="AE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E$7),0)
)
/IF($H$5="10aあたり",$I$3*10,1),"")</f>
        <v>0</v>
      </c>
      <c r="AF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F$7),0)
)
/IF($H$5="10aあたり",$I$3*10,1),"")</f>
        <v>0</v>
      </c>
      <c r="AG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G$7),0)
)
/IF($H$5="10aあたり",$I$3*10,1),"")</f>
        <v>0</v>
      </c>
      <c r="AH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H$7),0)
)
/IF($H$5="10aあたり",$I$3*10,1),"")</f>
        <v>0</v>
      </c>
      <c r="AI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I$7),0)
)
/IF($H$5="10aあたり",$I$3*10,1),"")</f>
        <v>0</v>
      </c>
      <c r="AJ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J$7),0)
)
/IF($H$5="10aあたり",$I$3*10,1),"")</f>
        <v>0</v>
      </c>
      <c r="AK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K$7),0)
)
/IF($H$5="10aあたり",$I$3*10,1),"")</f>
        <v>0</v>
      </c>
      <c r="AL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L$7),0)
)
/IF($H$5="10aあたり",$I$3*10,1),"")</f>
        <v>0</v>
      </c>
      <c r="AM95" s="35">
        <f ca="1">IFERROR(
(
SUMIFS(IF($H$4="作業時間（hh:mm）",中間処理!$G:$G,中間処理!$I:$I),中間処理!$E:$E,IF($H$3="すべての作付","&lt;&gt;",$H$3),中間処理!$F:$F,$G95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95,中間処理!$B:$B,"予定",中間処理!$C:$C,"&gt;="&amp;$H$1,中間処理!$C:$C,"&lt;="&amp;$H$2,中間処理!$D:$D,AM$7),0)
)
/IF($H$5="10aあたり",$I$3*10,1),"")</f>
        <v>0</v>
      </c>
    </row>
    <row r="96" spans="1:40">
      <c r="H96" s="13"/>
      <c r="I96" s="22" t="str">
        <f>IF(H96="","",
IF(H$4="作業時間（hh:mm）",SUM(J96:AM96),
IF(
COUNTIFS(単価情報!C:C,G96,単価情報!B:B,"作業者",単価情報!K:K,"&gt;="&amp;H$1,単価情報!J:J,"&lt;="&amp;H$2)
+COUNTIFS(単価情報!C:C,G96,単価情報!B:B,"作業者",単価情報!K:K,"",単価情報!J:J,"&lt;="&amp;H$2)=0,
"単価設定なし",SUM(J96:AM96))))</f>
        <v/>
      </c>
      <c r="J96" s="34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J$7),0)
)
/IF($H$5="10aあたり",$I$3*10,1),"")</f>
        <v>0</v>
      </c>
      <c r="K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K$7),0)
)
/IF($H$5="10aあたり",$I$3*10,1),"")</f>
        <v>0</v>
      </c>
      <c r="L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L$7),0)
)
/IF($H$5="10aあたり",$I$3*10,1),"")</f>
        <v>0</v>
      </c>
      <c r="M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M$7),0)
)
/IF($H$5="10aあたり",$I$3*10,1),"")</f>
        <v>0</v>
      </c>
      <c r="N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N$7),0)
)
/IF($H$5="10aあたり",$I$3*10,1),"")</f>
        <v>0</v>
      </c>
      <c r="O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O$7),0)
)
/IF($H$5="10aあたり",$I$3*10,1),"")</f>
        <v>0</v>
      </c>
      <c r="P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P$7),0)
)
/IF($H$5="10aあたり",$I$3*10,1),"")</f>
        <v>0</v>
      </c>
      <c r="Q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Q$7),0)
)
/IF($H$5="10aあたり",$I$3*10,1),"")</f>
        <v>0</v>
      </c>
      <c r="R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R$7),0)
)
/IF($H$5="10aあたり",$I$3*10,1),"")</f>
        <v>0</v>
      </c>
      <c r="S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S$7),0)
)
/IF($H$5="10aあたり",$I$3*10,1),"")</f>
        <v>0</v>
      </c>
      <c r="T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T$7),0)
)
/IF($H$5="10aあたり",$I$3*10,1),"")</f>
        <v>0</v>
      </c>
      <c r="U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U$7),0)
)
/IF($H$5="10aあたり",$I$3*10,1),"")</f>
        <v>0</v>
      </c>
      <c r="V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V$7),0)
)
/IF($H$5="10aあたり",$I$3*10,1),"")</f>
        <v>0</v>
      </c>
      <c r="W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W$7),0)
)
/IF($H$5="10aあたり",$I$3*10,1),"")</f>
        <v>0</v>
      </c>
      <c r="X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X$7),0)
)
/IF($H$5="10aあたり",$I$3*10,1),"")</f>
        <v>0</v>
      </c>
      <c r="Y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Y$7),0)
)
/IF($H$5="10aあたり",$I$3*10,1),"")</f>
        <v>0</v>
      </c>
      <c r="Z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Z$7),0)
)
/IF($H$5="10aあたり",$I$3*10,1),"")</f>
        <v>0</v>
      </c>
      <c r="AA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A$7),0)
)
/IF($H$5="10aあたり",$I$3*10,1),"")</f>
        <v>0</v>
      </c>
      <c r="AB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B$7),0)
)
/IF($H$5="10aあたり",$I$3*10,1),"")</f>
        <v>0</v>
      </c>
      <c r="AC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C$7),0)
)
/IF($H$5="10aあたり",$I$3*10,1),"")</f>
        <v>0</v>
      </c>
      <c r="AD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D$7),0)
)
/IF($H$5="10aあたり",$I$3*10,1),"")</f>
        <v>0</v>
      </c>
      <c r="AE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E$7),0)
)
/IF($H$5="10aあたり",$I$3*10,1),"")</f>
        <v>0</v>
      </c>
      <c r="AF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F$7),0)
)
/IF($H$5="10aあたり",$I$3*10,1),"")</f>
        <v>0</v>
      </c>
      <c r="AG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G$7),0)
)
/IF($H$5="10aあたり",$I$3*10,1),"")</f>
        <v>0</v>
      </c>
      <c r="AH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H$7),0)
)
/IF($H$5="10aあたり",$I$3*10,1),"")</f>
        <v>0</v>
      </c>
      <c r="AI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I$7),0)
)
/IF($H$5="10aあたり",$I$3*10,1),"")</f>
        <v>0</v>
      </c>
      <c r="AJ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J$7),0)
)
/IF($H$5="10aあたり",$I$3*10,1),"")</f>
        <v>0</v>
      </c>
      <c r="AK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K$7),0)
)
/IF($H$5="10aあたり",$I$3*10,1),"")</f>
        <v>0</v>
      </c>
      <c r="AL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L$7),0)
)
/IF($H$5="10aあたり",$I$3*10,1),"")</f>
        <v>0</v>
      </c>
      <c r="AM96" s="35">
        <f ca="1">IFERROR(
(
SUMIFS(IF($H$4="作業時間（hh:mm）",中間処理!$G:$G,中間処理!$I:$I),中間処理!$E:$E,IF($H$3="すべての作付","&lt;&gt;",$H$3),中間処理!$F:$F,$G96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96,中間処理!$B:$B,"予定",中間処理!$C:$C,"&gt;="&amp;$H$1,中間処理!$C:$C,"&lt;="&amp;$H$2,中間処理!$D:$D,AM$7),0)
)
/IF($H$5="10aあたり",$I$3*10,1),"")</f>
        <v>0</v>
      </c>
    </row>
    <row r="97" spans="8:39">
      <c r="H97" s="13"/>
      <c r="I97" s="22" t="str">
        <f>IF(H97="","",
IF(H$4="作業時間（hh:mm）",SUM(J97:AM97),
IF(
COUNTIFS(単価情報!C:C,G97,単価情報!B:B,"作業者",単価情報!K:K,"&gt;="&amp;H$1,単価情報!J:J,"&lt;="&amp;H$2)
+COUNTIFS(単価情報!C:C,G97,単価情報!B:B,"作業者",単価情報!K:K,"",単価情報!J:J,"&lt;="&amp;H$2)=0,
"単価設定なし",SUM(J97:AM97))))</f>
        <v/>
      </c>
      <c r="J97" s="34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J$7),0)
)
/IF($H$5="10aあたり",$I$3*10,1),"")</f>
        <v>0</v>
      </c>
      <c r="K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K$7),0)
)
/IF($H$5="10aあたり",$I$3*10,1),"")</f>
        <v>0</v>
      </c>
      <c r="L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L$7),0)
)
/IF($H$5="10aあたり",$I$3*10,1),"")</f>
        <v>0</v>
      </c>
      <c r="M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M$7),0)
)
/IF($H$5="10aあたり",$I$3*10,1),"")</f>
        <v>0</v>
      </c>
      <c r="N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N$7),0)
)
/IF($H$5="10aあたり",$I$3*10,1),"")</f>
        <v>0</v>
      </c>
      <c r="O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O$7),0)
)
/IF($H$5="10aあたり",$I$3*10,1),"")</f>
        <v>0</v>
      </c>
      <c r="P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P$7),0)
)
/IF($H$5="10aあたり",$I$3*10,1),"")</f>
        <v>0</v>
      </c>
      <c r="Q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Q$7),0)
)
/IF($H$5="10aあたり",$I$3*10,1),"")</f>
        <v>0</v>
      </c>
      <c r="R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R$7),0)
)
/IF($H$5="10aあたり",$I$3*10,1),"")</f>
        <v>0</v>
      </c>
      <c r="S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S$7),0)
)
/IF($H$5="10aあたり",$I$3*10,1),"")</f>
        <v>0</v>
      </c>
      <c r="T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T$7),0)
)
/IF($H$5="10aあたり",$I$3*10,1),"")</f>
        <v>0</v>
      </c>
      <c r="U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U$7),0)
)
/IF($H$5="10aあたり",$I$3*10,1),"")</f>
        <v>0</v>
      </c>
      <c r="V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V$7),0)
)
/IF($H$5="10aあたり",$I$3*10,1),"")</f>
        <v>0</v>
      </c>
      <c r="W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W$7),0)
)
/IF($H$5="10aあたり",$I$3*10,1),"")</f>
        <v>0</v>
      </c>
      <c r="X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X$7),0)
)
/IF($H$5="10aあたり",$I$3*10,1),"")</f>
        <v>0</v>
      </c>
      <c r="Y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Y$7),0)
)
/IF($H$5="10aあたり",$I$3*10,1),"")</f>
        <v>0</v>
      </c>
      <c r="Z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Z$7),0)
)
/IF($H$5="10aあたり",$I$3*10,1),"")</f>
        <v>0</v>
      </c>
      <c r="AA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A$7),0)
)
/IF($H$5="10aあたり",$I$3*10,1),"")</f>
        <v>0</v>
      </c>
      <c r="AB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B$7),0)
)
/IF($H$5="10aあたり",$I$3*10,1),"")</f>
        <v>0</v>
      </c>
      <c r="AC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C$7),0)
)
/IF($H$5="10aあたり",$I$3*10,1),"")</f>
        <v>0</v>
      </c>
      <c r="AD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D$7),0)
)
/IF($H$5="10aあたり",$I$3*10,1),"")</f>
        <v>0</v>
      </c>
      <c r="AE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E$7),0)
)
/IF($H$5="10aあたり",$I$3*10,1),"")</f>
        <v>0</v>
      </c>
      <c r="AF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F$7),0)
)
/IF($H$5="10aあたり",$I$3*10,1),"")</f>
        <v>0</v>
      </c>
      <c r="AG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G$7),0)
)
/IF($H$5="10aあたり",$I$3*10,1),"")</f>
        <v>0</v>
      </c>
      <c r="AH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H$7),0)
)
/IF($H$5="10aあたり",$I$3*10,1),"")</f>
        <v>0</v>
      </c>
      <c r="AI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I$7),0)
)
/IF($H$5="10aあたり",$I$3*10,1),"")</f>
        <v>0</v>
      </c>
      <c r="AJ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J$7),0)
)
/IF($H$5="10aあたり",$I$3*10,1),"")</f>
        <v>0</v>
      </c>
      <c r="AK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K$7),0)
)
/IF($H$5="10aあたり",$I$3*10,1),"")</f>
        <v>0</v>
      </c>
      <c r="AL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L$7),0)
)
/IF($H$5="10aあたり",$I$3*10,1),"")</f>
        <v>0</v>
      </c>
      <c r="AM97" s="35">
        <f ca="1">IFERROR(
(
SUMIFS(IF($H$4="作業時間（hh:mm）",中間処理!$G:$G,中間処理!$I:$I),中間処理!$E:$E,IF($H$3="すべての作付","&lt;&gt;",$H$3),中間処理!$F:$F,$G97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97,中間処理!$B:$B,"予定",中間処理!$C:$C,"&gt;="&amp;$H$1,中間処理!$C:$C,"&lt;="&amp;$H$2,中間処理!$D:$D,AM$7),0)
)
/IF($H$5="10aあたり",$I$3*10,1),"")</f>
        <v>0</v>
      </c>
    </row>
    <row r="98" spans="8:39">
      <c r="H98" s="13"/>
      <c r="I98" s="22" t="str">
        <f>IF(H98="","",
IF(H$4="作業時間（hh:mm）",SUM(J98:AM98),
IF(
COUNTIFS(単価情報!C:C,G98,単価情報!B:B,"作業者",単価情報!K:K,"&gt;="&amp;H$1,単価情報!J:J,"&lt;="&amp;H$2)
+COUNTIFS(単価情報!C:C,G98,単価情報!B:B,"作業者",単価情報!K:K,"",単価情報!J:J,"&lt;="&amp;H$2)=0,
"単価設定なし",SUM(J98:AM98))))</f>
        <v/>
      </c>
      <c r="J98" s="34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J$7),0)
)
/IF($H$5="10aあたり",$I$3*10,1),"")</f>
        <v>0</v>
      </c>
      <c r="K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K$7),0)
)
/IF($H$5="10aあたり",$I$3*10,1),"")</f>
        <v>0</v>
      </c>
      <c r="L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L$7),0)
)
/IF($H$5="10aあたり",$I$3*10,1),"")</f>
        <v>0</v>
      </c>
      <c r="M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M$7),0)
)
/IF($H$5="10aあたり",$I$3*10,1),"")</f>
        <v>0</v>
      </c>
      <c r="N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N$7),0)
)
/IF($H$5="10aあたり",$I$3*10,1),"")</f>
        <v>0</v>
      </c>
      <c r="O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O$7),0)
)
/IF($H$5="10aあたり",$I$3*10,1),"")</f>
        <v>0</v>
      </c>
      <c r="P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P$7),0)
)
/IF($H$5="10aあたり",$I$3*10,1),"")</f>
        <v>0</v>
      </c>
      <c r="Q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Q$7),0)
)
/IF($H$5="10aあたり",$I$3*10,1),"")</f>
        <v>0</v>
      </c>
      <c r="R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R$7),0)
)
/IF($H$5="10aあたり",$I$3*10,1),"")</f>
        <v>0</v>
      </c>
      <c r="S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S$7),0)
)
/IF($H$5="10aあたり",$I$3*10,1),"")</f>
        <v>0</v>
      </c>
      <c r="T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T$7),0)
)
/IF($H$5="10aあたり",$I$3*10,1),"")</f>
        <v>0</v>
      </c>
      <c r="U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U$7),0)
)
/IF($H$5="10aあたり",$I$3*10,1),"")</f>
        <v>0</v>
      </c>
      <c r="V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V$7),0)
)
/IF($H$5="10aあたり",$I$3*10,1),"")</f>
        <v>0</v>
      </c>
      <c r="W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W$7),0)
)
/IF($H$5="10aあたり",$I$3*10,1),"")</f>
        <v>0</v>
      </c>
      <c r="X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X$7),0)
)
/IF($H$5="10aあたり",$I$3*10,1),"")</f>
        <v>0</v>
      </c>
      <c r="Y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Y$7),0)
)
/IF($H$5="10aあたり",$I$3*10,1),"")</f>
        <v>0</v>
      </c>
      <c r="Z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Z$7),0)
)
/IF($H$5="10aあたり",$I$3*10,1),"")</f>
        <v>0</v>
      </c>
      <c r="AA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A$7),0)
)
/IF($H$5="10aあたり",$I$3*10,1),"")</f>
        <v>0</v>
      </c>
      <c r="AB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B$7),0)
)
/IF($H$5="10aあたり",$I$3*10,1),"")</f>
        <v>0</v>
      </c>
      <c r="AC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C$7),0)
)
/IF($H$5="10aあたり",$I$3*10,1),"")</f>
        <v>0</v>
      </c>
      <c r="AD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D$7),0)
)
/IF($H$5="10aあたり",$I$3*10,1),"")</f>
        <v>0</v>
      </c>
      <c r="AE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E$7),0)
)
/IF($H$5="10aあたり",$I$3*10,1),"")</f>
        <v>0</v>
      </c>
      <c r="AF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F$7),0)
)
/IF($H$5="10aあたり",$I$3*10,1),"")</f>
        <v>0</v>
      </c>
      <c r="AG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G$7),0)
)
/IF($H$5="10aあたり",$I$3*10,1),"")</f>
        <v>0</v>
      </c>
      <c r="AH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H$7),0)
)
/IF($H$5="10aあたり",$I$3*10,1),"")</f>
        <v>0</v>
      </c>
      <c r="AI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I$7),0)
)
/IF($H$5="10aあたり",$I$3*10,1),"")</f>
        <v>0</v>
      </c>
      <c r="AJ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J$7),0)
)
/IF($H$5="10aあたり",$I$3*10,1),"")</f>
        <v>0</v>
      </c>
      <c r="AK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K$7),0)
)
/IF($H$5="10aあたり",$I$3*10,1),"")</f>
        <v>0</v>
      </c>
      <c r="AL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L$7),0)
)
/IF($H$5="10aあたり",$I$3*10,1),"")</f>
        <v>0</v>
      </c>
      <c r="AM98" s="35">
        <f ca="1">IFERROR(
(
SUMIFS(IF($H$4="作業時間（hh:mm）",中間処理!$G:$G,中間処理!$I:$I),中間処理!$E:$E,IF($H$3="すべての作付","&lt;&gt;",$H$3),中間処理!$F:$F,$G98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98,中間処理!$B:$B,"予定",中間処理!$C:$C,"&gt;="&amp;$H$1,中間処理!$C:$C,"&lt;="&amp;$H$2,中間処理!$D:$D,AM$7),0)
)
/IF($H$5="10aあたり",$I$3*10,1),"")</f>
        <v>0</v>
      </c>
    </row>
    <row r="99" spans="8:39">
      <c r="H99" s="13"/>
      <c r="I99" s="22" t="str">
        <f>IF(H99="","",
IF(H$4="作業時間（hh:mm）",SUM(J99:AM99),
IF(
COUNTIFS(単価情報!C:C,G99,単価情報!B:B,"作業者",単価情報!K:K,"&gt;="&amp;H$1,単価情報!J:J,"&lt;="&amp;H$2)
+COUNTIFS(単価情報!C:C,G99,単価情報!B:B,"作業者",単価情報!K:K,"",単価情報!J:J,"&lt;="&amp;H$2)=0,
"単価設定なし",SUM(J99:AM99))))</f>
        <v/>
      </c>
      <c r="J99" s="34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J$7),0)
)
/IF($H$5="10aあたり",$I$3*10,1),"")</f>
        <v>0</v>
      </c>
      <c r="K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K$7),0)
)
/IF($H$5="10aあたり",$I$3*10,1),"")</f>
        <v>0</v>
      </c>
      <c r="L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L$7),0)
)
/IF($H$5="10aあたり",$I$3*10,1),"")</f>
        <v>0</v>
      </c>
      <c r="M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M$7),0)
)
/IF($H$5="10aあたり",$I$3*10,1),"")</f>
        <v>0</v>
      </c>
      <c r="N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N$7),0)
)
/IF($H$5="10aあたり",$I$3*10,1),"")</f>
        <v>0</v>
      </c>
      <c r="O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O$7),0)
)
/IF($H$5="10aあたり",$I$3*10,1),"")</f>
        <v>0</v>
      </c>
      <c r="P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P$7),0)
)
/IF($H$5="10aあたり",$I$3*10,1),"")</f>
        <v>0</v>
      </c>
      <c r="Q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Q$7),0)
)
/IF($H$5="10aあたり",$I$3*10,1),"")</f>
        <v>0</v>
      </c>
      <c r="R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R$7),0)
)
/IF($H$5="10aあたり",$I$3*10,1),"")</f>
        <v>0</v>
      </c>
      <c r="S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S$7),0)
)
/IF($H$5="10aあたり",$I$3*10,1),"")</f>
        <v>0</v>
      </c>
      <c r="T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T$7),0)
)
/IF($H$5="10aあたり",$I$3*10,1),"")</f>
        <v>0</v>
      </c>
      <c r="U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U$7),0)
)
/IF($H$5="10aあたり",$I$3*10,1),"")</f>
        <v>0</v>
      </c>
      <c r="V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V$7),0)
)
/IF($H$5="10aあたり",$I$3*10,1),"")</f>
        <v>0</v>
      </c>
      <c r="W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W$7),0)
)
/IF($H$5="10aあたり",$I$3*10,1),"")</f>
        <v>0</v>
      </c>
      <c r="X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X$7),0)
)
/IF($H$5="10aあたり",$I$3*10,1),"")</f>
        <v>0</v>
      </c>
      <c r="Y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Y$7),0)
)
/IF($H$5="10aあたり",$I$3*10,1),"")</f>
        <v>0</v>
      </c>
      <c r="Z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Z$7),0)
)
/IF($H$5="10aあたり",$I$3*10,1),"")</f>
        <v>0</v>
      </c>
      <c r="AA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A$7),0)
)
/IF($H$5="10aあたり",$I$3*10,1),"")</f>
        <v>0</v>
      </c>
      <c r="AB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B$7),0)
)
/IF($H$5="10aあたり",$I$3*10,1),"")</f>
        <v>0</v>
      </c>
      <c r="AC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C$7),0)
)
/IF($H$5="10aあたり",$I$3*10,1),"")</f>
        <v>0</v>
      </c>
      <c r="AD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D$7),0)
)
/IF($H$5="10aあたり",$I$3*10,1),"")</f>
        <v>0</v>
      </c>
      <c r="AE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E$7),0)
)
/IF($H$5="10aあたり",$I$3*10,1),"")</f>
        <v>0</v>
      </c>
      <c r="AF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F$7),0)
)
/IF($H$5="10aあたり",$I$3*10,1),"")</f>
        <v>0</v>
      </c>
      <c r="AG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G$7),0)
)
/IF($H$5="10aあたり",$I$3*10,1),"")</f>
        <v>0</v>
      </c>
      <c r="AH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H$7),0)
)
/IF($H$5="10aあたり",$I$3*10,1),"")</f>
        <v>0</v>
      </c>
      <c r="AI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I$7),0)
)
/IF($H$5="10aあたり",$I$3*10,1),"")</f>
        <v>0</v>
      </c>
      <c r="AJ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J$7),0)
)
/IF($H$5="10aあたり",$I$3*10,1),"")</f>
        <v>0</v>
      </c>
      <c r="AK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K$7),0)
)
/IF($H$5="10aあたり",$I$3*10,1),"")</f>
        <v>0</v>
      </c>
      <c r="AL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L$7),0)
)
/IF($H$5="10aあたり",$I$3*10,1),"")</f>
        <v>0</v>
      </c>
      <c r="AM99" s="35">
        <f ca="1">IFERROR(
(
SUMIFS(IF($H$4="作業時間（hh:mm）",中間処理!$G:$G,中間処理!$I:$I),中間処理!$E:$E,IF($H$3="すべての作付","&lt;&gt;",$H$3),中間処理!$F:$F,$G99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99,中間処理!$B:$B,"予定",中間処理!$C:$C,"&gt;="&amp;$H$1,中間処理!$C:$C,"&lt;="&amp;$H$2,中間処理!$D:$D,AM$7),0)
)
/IF($H$5="10aあたり",$I$3*10,1),"")</f>
        <v>0</v>
      </c>
    </row>
    <row r="100" spans="8:39">
      <c r="H100" s="13"/>
      <c r="I100" s="22" t="str">
        <f>IF(H100="","",
IF(H$4="作業時間（hh:mm）",SUM(J100:AM100),
IF(
COUNTIFS(単価情報!C:C,G100,単価情報!B:B,"作業者",単価情報!K:K,"&gt;="&amp;H$1,単価情報!J:J,"&lt;="&amp;H$2)
+COUNTIFS(単価情報!C:C,G100,単価情報!B:B,"作業者",単価情報!K:K,"",単価情報!J:J,"&lt;="&amp;H$2)=0,
"単価設定なし",SUM(J100:AM100))))</f>
        <v/>
      </c>
      <c r="J100" s="34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J$7),0)
)
/IF($H$5="10aあたり",$I$3*10,1),"")</f>
        <v>0</v>
      </c>
      <c r="K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K$7),0)
)
/IF($H$5="10aあたり",$I$3*10,1),"")</f>
        <v>0</v>
      </c>
      <c r="L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L$7),0)
)
/IF($H$5="10aあたり",$I$3*10,1),"")</f>
        <v>0</v>
      </c>
      <c r="M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M$7),0)
)
/IF($H$5="10aあたり",$I$3*10,1),"")</f>
        <v>0</v>
      </c>
      <c r="N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N$7),0)
)
/IF($H$5="10aあたり",$I$3*10,1),"")</f>
        <v>0</v>
      </c>
      <c r="O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O$7),0)
)
/IF($H$5="10aあたり",$I$3*10,1),"")</f>
        <v>0</v>
      </c>
      <c r="P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P$7),0)
)
/IF($H$5="10aあたり",$I$3*10,1),"")</f>
        <v>0</v>
      </c>
      <c r="Q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Q$7),0)
)
/IF($H$5="10aあたり",$I$3*10,1),"")</f>
        <v>0</v>
      </c>
      <c r="R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R$7),0)
)
/IF($H$5="10aあたり",$I$3*10,1),"")</f>
        <v>0</v>
      </c>
      <c r="S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S$7),0)
)
/IF($H$5="10aあたり",$I$3*10,1),"")</f>
        <v>0</v>
      </c>
      <c r="T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T$7),0)
)
/IF($H$5="10aあたり",$I$3*10,1),"")</f>
        <v>0</v>
      </c>
      <c r="U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U$7),0)
)
/IF($H$5="10aあたり",$I$3*10,1),"")</f>
        <v>0</v>
      </c>
      <c r="V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V$7),0)
)
/IF($H$5="10aあたり",$I$3*10,1),"")</f>
        <v>0</v>
      </c>
      <c r="W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W$7),0)
)
/IF($H$5="10aあたり",$I$3*10,1),"")</f>
        <v>0</v>
      </c>
      <c r="X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X$7),0)
)
/IF($H$5="10aあたり",$I$3*10,1),"")</f>
        <v>0</v>
      </c>
      <c r="Y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Y$7),0)
)
/IF($H$5="10aあたり",$I$3*10,1),"")</f>
        <v>0</v>
      </c>
      <c r="Z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Z$7),0)
)
/IF($H$5="10aあたり",$I$3*10,1),"")</f>
        <v>0</v>
      </c>
      <c r="AA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A$7),0)
)
/IF($H$5="10aあたり",$I$3*10,1),"")</f>
        <v>0</v>
      </c>
      <c r="AB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B$7),0)
)
/IF($H$5="10aあたり",$I$3*10,1),"")</f>
        <v>0</v>
      </c>
      <c r="AC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C$7),0)
)
/IF($H$5="10aあたり",$I$3*10,1),"")</f>
        <v>0</v>
      </c>
      <c r="AD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D$7),0)
)
/IF($H$5="10aあたり",$I$3*10,1),"")</f>
        <v>0</v>
      </c>
      <c r="AE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E$7),0)
)
/IF($H$5="10aあたり",$I$3*10,1),"")</f>
        <v>0</v>
      </c>
      <c r="AF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F$7),0)
)
/IF($H$5="10aあたり",$I$3*10,1),"")</f>
        <v>0</v>
      </c>
      <c r="AG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G$7),0)
)
/IF($H$5="10aあたり",$I$3*10,1),"")</f>
        <v>0</v>
      </c>
      <c r="AH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H$7),0)
)
/IF($H$5="10aあたり",$I$3*10,1),"")</f>
        <v>0</v>
      </c>
      <c r="AI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I$7),0)
)
/IF($H$5="10aあたり",$I$3*10,1),"")</f>
        <v>0</v>
      </c>
      <c r="AJ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J$7),0)
)
/IF($H$5="10aあたり",$I$3*10,1),"")</f>
        <v>0</v>
      </c>
      <c r="AK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K$7),0)
)
/IF($H$5="10aあたり",$I$3*10,1),"")</f>
        <v>0</v>
      </c>
      <c r="AL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L$7),0)
)
/IF($H$5="10aあたり",$I$3*10,1),"")</f>
        <v>0</v>
      </c>
      <c r="AM100" s="35">
        <f ca="1">IFERROR(
(
SUMIFS(IF($H$4="作業時間（hh:mm）",中間処理!$G:$G,中間処理!$I:$I),中間処理!$E:$E,IF($H$3="すべての作付","&lt;&gt;",$H$3),中間処理!$F:$F,$G100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100,中間処理!$B:$B,"予定",中間処理!$C:$C,"&gt;="&amp;$H$1,中間処理!$C:$C,"&lt;="&amp;$H$2,中間処理!$D:$D,AM$7),0)
)
/IF($H$5="10aあたり",$I$3*10,1),"")</f>
        <v>0</v>
      </c>
    </row>
    <row r="101" spans="8:39">
      <c r="H101" s="13"/>
      <c r="I101" s="22" t="str">
        <f>IF(H101="","",
IF(H$4="作業時間（hh:mm）",SUM(J101:AM101),
IF(
COUNTIFS(単価情報!C:C,G101,単価情報!B:B,"作業者",単価情報!K:K,"&gt;="&amp;H$1,単価情報!J:J,"&lt;="&amp;H$2)
+COUNTIFS(単価情報!C:C,G101,単価情報!B:B,"作業者",単価情報!K:K,"",単価情報!J:J,"&lt;="&amp;H$2)=0,
"単価設定なし",SUM(J101:AM101))))</f>
        <v/>
      </c>
      <c r="J101" s="34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J$7),0)
)
/IF($H$5="10aあたり",$I$3*10,1),"")</f>
        <v>0</v>
      </c>
      <c r="K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K$7),0)
)
/IF($H$5="10aあたり",$I$3*10,1),"")</f>
        <v>0</v>
      </c>
      <c r="L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L$7),0)
)
/IF($H$5="10aあたり",$I$3*10,1),"")</f>
        <v>0</v>
      </c>
      <c r="M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M$7),0)
)
/IF($H$5="10aあたり",$I$3*10,1),"")</f>
        <v>0</v>
      </c>
      <c r="N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N$7),0)
)
/IF($H$5="10aあたり",$I$3*10,1),"")</f>
        <v>0</v>
      </c>
      <c r="O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O$7),0)
)
/IF($H$5="10aあたり",$I$3*10,1),"")</f>
        <v>0</v>
      </c>
      <c r="P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P$7),0)
)
/IF($H$5="10aあたり",$I$3*10,1),"")</f>
        <v>0</v>
      </c>
      <c r="Q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Q$7),0)
)
/IF($H$5="10aあたり",$I$3*10,1),"")</f>
        <v>0</v>
      </c>
      <c r="R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R$7),0)
)
/IF($H$5="10aあたり",$I$3*10,1),"")</f>
        <v>0</v>
      </c>
      <c r="S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S$7),0)
)
/IF($H$5="10aあたり",$I$3*10,1),"")</f>
        <v>0</v>
      </c>
      <c r="T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T$7),0)
)
/IF($H$5="10aあたり",$I$3*10,1),"")</f>
        <v>0</v>
      </c>
      <c r="U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U$7),0)
)
/IF($H$5="10aあたり",$I$3*10,1),"")</f>
        <v>0</v>
      </c>
      <c r="V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V$7),0)
)
/IF($H$5="10aあたり",$I$3*10,1),"")</f>
        <v>0</v>
      </c>
      <c r="W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W$7),0)
)
/IF($H$5="10aあたり",$I$3*10,1),"")</f>
        <v>0</v>
      </c>
      <c r="X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X$7),0)
)
/IF($H$5="10aあたり",$I$3*10,1),"")</f>
        <v>0</v>
      </c>
      <c r="Y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Y$7),0)
)
/IF($H$5="10aあたり",$I$3*10,1),"")</f>
        <v>0</v>
      </c>
      <c r="Z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Z$7),0)
)
/IF($H$5="10aあたり",$I$3*10,1),"")</f>
        <v>0</v>
      </c>
      <c r="AA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A$7),0)
)
/IF($H$5="10aあたり",$I$3*10,1),"")</f>
        <v>0</v>
      </c>
      <c r="AB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B$7),0)
)
/IF($H$5="10aあたり",$I$3*10,1),"")</f>
        <v>0</v>
      </c>
      <c r="AC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C$7),0)
)
/IF($H$5="10aあたり",$I$3*10,1),"")</f>
        <v>0</v>
      </c>
      <c r="AD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D$7),0)
)
/IF($H$5="10aあたり",$I$3*10,1),"")</f>
        <v>0</v>
      </c>
      <c r="AE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E$7),0)
)
/IF($H$5="10aあたり",$I$3*10,1),"")</f>
        <v>0</v>
      </c>
      <c r="AF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F$7),0)
)
/IF($H$5="10aあたり",$I$3*10,1),"")</f>
        <v>0</v>
      </c>
      <c r="AG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G$7),0)
)
/IF($H$5="10aあたり",$I$3*10,1),"")</f>
        <v>0</v>
      </c>
      <c r="AH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H$7),0)
)
/IF($H$5="10aあたり",$I$3*10,1),"")</f>
        <v>0</v>
      </c>
      <c r="AI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I$7),0)
)
/IF($H$5="10aあたり",$I$3*10,1),"")</f>
        <v>0</v>
      </c>
      <c r="AJ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J$7),0)
)
/IF($H$5="10aあたり",$I$3*10,1),"")</f>
        <v>0</v>
      </c>
      <c r="AK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K$7),0)
)
/IF($H$5="10aあたり",$I$3*10,1),"")</f>
        <v>0</v>
      </c>
      <c r="AL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L$7),0)
)
/IF($H$5="10aあたり",$I$3*10,1),"")</f>
        <v>0</v>
      </c>
      <c r="AM101" s="35">
        <f ca="1">IFERROR(
(
SUMIFS(IF($H$4="作業時間（hh:mm）",中間処理!$G:$G,中間処理!$I:$I),中間処理!$E:$E,IF($H$3="すべての作付","&lt;&gt;",$H$3),中間処理!$F:$F,$G101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101,中間処理!$B:$B,"予定",中間処理!$C:$C,"&gt;="&amp;$H$1,中間処理!$C:$C,"&lt;="&amp;$H$2,中間処理!$D:$D,AM$7),0)
)
/IF($H$5="10aあたり",$I$3*10,1),"")</f>
        <v>0</v>
      </c>
    </row>
    <row r="102" spans="8:39">
      <c r="H102" s="13"/>
      <c r="I102" s="22" t="str">
        <f>IF(H102="","",
IF(H$4="作業時間（hh:mm）",SUM(J102:AM102),
IF(
COUNTIFS(単価情報!C:C,G102,単価情報!B:B,"作業者",単価情報!K:K,"&gt;="&amp;H$1,単価情報!J:J,"&lt;="&amp;H$2)
+COUNTIFS(単価情報!C:C,G102,単価情報!B:B,"作業者",単価情報!K:K,"",単価情報!J:J,"&lt;="&amp;H$2)=0,
"単価設定なし",SUM(J102:AM102))))</f>
        <v/>
      </c>
      <c r="J102" s="34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J$7),0)
)
/IF($H$5="10aあたり",$I$3*10,1),"")</f>
        <v>0</v>
      </c>
      <c r="K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K$7),0)
)
/IF($H$5="10aあたり",$I$3*10,1),"")</f>
        <v>0</v>
      </c>
      <c r="L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L$7),0)
)
/IF($H$5="10aあたり",$I$3*10,1),"")</f>
        <v>0</v>
      </c>
      <c r="M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M$7),0)
)
/IF($H$5="10aあたり",$I$3*10,1),"")</f>
        <v>0</v>
      </c>
      <c r="N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N$7),0)
)
/IF($H$5="10aあたり",$I$3*10,1),"")</f>
        <v>0</v>
      </c>
      <c r="O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O$7),0)
)
/IF($H$5="10aあたり",$I$3*10,1),"")</f>
        <v>0</v>
      </c>
      <c r="P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P$7),0)
)
/IF($H$5="10aあたり",$I$3*10,1),"")</f>
        <v>0</v>
      </c>
      <c r="Q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Q$7),0)
)
/IF($H$5="10aあたり",$I$3*10,1),"")</f>
        <v>0</v>
      </c>
      <c r="R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R$7),0)
)
/IF($H$5="10aあたり",$I$3*10,1),"")</f>
        <v>0</v>
      </c>
      <c r="S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S$7),0)
)
/IF($H$5="10aあたり",$I$3*10,1),"")</f>
        <v>0</v>
      </c>
      <c r="T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T$7),0)
)
/IF($H$5="10aあたり",$I$3*10,1),"")</f>
        <v>0</v>
      </c>
      <c r="U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U$7),0)
)
/IF($H$5="10aあたり",$I$3*10,1),"")</f>
        <v>0</v>
      </c>
      <c r="V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V$7),0)
)
/IF($H$5="10aあたり",$I$3*10,1),"")</f>
        <v>0</v>
      </c>
      <c r="W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W$7),0)
)
/IF($H$5="10aあたり",$I$3*10,1),"")</f>
        <v>0</v>
      </c>
      <c r="X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X$7),0)
)
/IF($H$5="10aあたり",$I$3*10,1),"")</f>
        <v>0</v>
      </c>
      <c r="Y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Y$7),0)
)
/IF($H$5="10aあたり",$I$3*10,1),"")</f>
        <v>0</v>
      </c>
      <c r="Z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Z$7),0)
)
/IF($H$5="10aあたり",$I$3*10,1),"")</f>
        <v>0</v>
      </c>
      <c r="AA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A$7),0)
)
/IF($H$5="10aあたり",$I$3*10,1),"")</f>
        <v>0</v>
      </c>
      <c r="AB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B$7),0)
)
/IF($H$5="10aあたり",$I$3*10,1),"")</f>
        <v>0</v>
      </c>
      <c r="AC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C$7),0)
)
/IF($H$5="10aあたり",$I$3*10,1),"")</f>
        <v>0</v>
      </c>
      <c r="AD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D$7),0)
)
/IF($H$5="10aあたり",$I$3*10,1),"")</f>
        <v>0</v>
      </c>
      <c r="AE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E$7),0)
)
/IF($H$5="10aあたり",$I$3*10,1),"")</f>
        <v>0</v>
      </c>
      <c r="AF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F$7),0)
)
/IF($H$5="10aあたり",$I$3*10,1),"")</f>
        <v>0</v>
      </c>
      <c r="AG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G$7),0)
)
/IF($H$5="10aあたり",$I$3*10,1),"")</f>
        <v>0</v>
      </c>
      <c r="AH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H$7),0)
)
/IF($H$5="10aあたり",$I$3*10,1),"")</f>
        <v>0</v>
      </c>
      <c r="AI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I$7),0)
)
/IF($H$5="10aあたり",$I$3*10,1),"")</f>
        <v>0</v>
      </c>
      <c r="AJ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J$7),0)
)
/IF($H$5="10aあたり",$I$3*10,1),"")</f>
        <v>0</v>
      </c>
      <c r="AK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K$7),0)
)
/IF($H$5="10aあたり",$I$3*10,1),"")</f>
        <v>0</v>
      </c>
      <c r="AL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L$7),0)
)
/IF($H$5="10aあたり",$I$3*10,1),"")</f>
        <v>0</v>
      </c>
      <c r="AM102" s="35">
        <f ca="1">IFERROR(
(
SUMIFS(IF($H$4="作業時間（hh:mm）",中間処理!$G:$G,中間処理!$I:$I),中間処理!$E:$E,IF($H$3="すべての作付","&lt;&gt;",$H$3),中間処理!$F:$F,$G102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102,中間処理!$B:$B,"予定",中間処理!$C:$C,"&gt;="&amp;$H$1,中間処理!$C:$C,"&lt;="&amp;$H$2,中間処理!$D:$D,AM$7),0)
)
/IF($H$5="10aあたり",$I$3*10,1),"")</f>
        <v>0</v>
      </c>
    </row>
    <row r="103" spans="8:39">
      <c r="H103" s="13"/>
      <c r="I103" s="22" t="str">
        <f>IF(H103="","",
IF(H$4="作業時間（hh:mm）",SUM(J103:AM103),
IF(
COUNTIFS(単価情報!C:C,G103,単価情報!B:B,"作業者",単価情報!K:K,"&gt;="&amp;H$1,単価情報!J:J,"&lt;="&amp;H$2)
+COUNTIFS(単価情報!C:C,G103,単価情報!B:B,"作業者",単価情報!K:K,"",単価情報!J:J,"&lt;="&amp;H$2)=0,
"単価設定なし",SUM(J103:AM103))))</f>
        <v/>
      </c>
      <c r="J103" s="34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J$7),0)
)
/IF($H$5="10aあたり",$I$3*10,1),"")</f>
        <v>0</v>
      </c>
      <c r="K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K$7),0)
)
/IF($H$5="10aあたり",$I$3*10,1),"")</f>
        <v>0</v>
      </c>
      <c r="L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L$7),0)
)
/IF($H$5="10aあたり",$I$3*10,1),"")</f>
        <v>0</v>
      </c>
      <c r="M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M$7),0)
)
/IF($H$5="10aあたり",$I$3*10,1),"")</f>
        <v>0</v>
      </c>
      <c r="N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N$7),0)
)
/IF($H$5="10aあたり",$I$3*10,1),"")</f>
        <v>0</v>
      </c>
      <c r="O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O$7),0)
)
/IF($H$5="10aあたり",$I$3*10,1),"")</f>
        <v>0</v>
      </c>
      <c r="P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P$7),0)
)
/IF($H$5="10aあたり",$I$3*10,1),"")</f>
        <v>0</v>
      </c>
      <c r="Q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Q$7),0)
)
/IF($H$5="10aあたり",$I$3*10,1),"")</f>
        <v>0</v>
      </c>
      <c r="R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R$7),0)
)
/IF($H$5="10aあたり",$I$3*10,1),"")</f>
        <v>0</v>
      </c>
      <c r="S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S$7),0)
)
/IF($H$5="10aあたり",$I$3*10,1),"")</f>
        <v>0</v>
      </c>
      <c r="T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T$7),0)
)
/IF($H$5="10aあたり",$I$3*10,1),"")</f>
        <v>0</v>
      </c>
      <c r="U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U$7),0)
)
/IF($H$5="10aあたり",$I$3*10,1),"")</f>
        <v>0</v>
      </c>
      <c r="V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V$7),0)
)
/IF($H$5="10aあたり",$I$3*10,1),"")</f>
        <v>0</v>
      </c>
      <c r="W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W$7),0)
)
/IF($H$5="10aあたり",$I$3*10,1),"")</f>
        <v>0</v>
      </c>
      <c r="X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X$7),0)
)
/IF($H$5="10aあたり",$I$3*10,1),"")</f>
        <v>0</v>
      </c>
      <c r="Y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Y$7),0)
)
/IF($H$5="10aあたり",$I$3*10,1),"")</f>
        <v>0</v>
      </c>
      <c r="Z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Z$7),0)
)
/IF($H$5="10aあたり",$I$3*10,1),"")</f>
        <v>0</v>
      </c>
      <c r="AA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A$7),0)
)
/IF($H$5="10aあたり",$I$3*10,1),"")</f>
        <v>0</v>
      </c>
      <c r="AB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B$7),0)
)
/IF($H$5="10aあたり",$I$3*10,1),"")</f>
        <v>0</v>
      </c>
      <c r="AC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C$7),0)
)
/IF($H$5="10aあたり",$I$3*10,1),"")</f>
        <v>0</v>
      </c>
      <c r="AD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D$7),0)
)
/IF($H$5="10aあたり",$I$3*10,1),"")</f>
        <v>0</v>
      </c>
      <c r="AE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E$7),0)
)
/IF($H$5="10aあたり",$I$3*10,1),"")</f>
        <v>0</v>
      </c>
      <c r="AF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F$7),0)
)
/IF($H$5="10aあたり",$I$3*10,1),"")</f>
        <v>0</v>
      </c>
      <c r="AG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G$7),0)
)
/IF($H$5="10aあたり",$I$3*10,1),"")</f>
        <v>0</v>
      </c>
      <c r="AH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H$7),0)
)
/IF($H$5="10aあたり",$I$3*10,1),"")</f>
        <v>0</v>
      </c>
      <c r="AI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I$7),0)
)
/IF($H$5="10aあたり",$I$3*10,1),"")</f>
        <v>0</v>
      </c>
      <c r="AJ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J$7),0)
)
/IF($H$5="10aあたり",$I$3*10,1),"")</f>
        <v>0</v>
      </c>
      <c r="AK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K$7),0)
)
/IF($H$5="10aあたり",$I$3*10,1),"")</f>
        <v>0</v>
      </c>
      <c r="AL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L$7),0)
)
/IF($H$5="10aあたり",$I$3*10,1),"")</f>
        <v>0</v>
      </c>
      <c r="AM103" s="35">
        <f ca="1">IFERROR(
(
SUMIFS(IF($H$4="作業時間（hh:mm）",中間処理!$G:$G,中間処理!$I:$I),中間処理!$E:$E,IF($H$3="すべての作付","&lt;&gt;",$H$3),中間処理!$F:$F,$G103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103,中間処理!$B:$B,"予定",中間処理!$C:$C,"&gt;="&amp;$H$1,中間処理!$C:$C,"&lt;="&amp;$H$2,中間処理!$D:$D,AM$7),0)
)
/IF($H$5="10aあたり",$I$3*10,1),"")</f>
        <v>0</v>
      </c>
    </row>
    <row r="104" spans="8:39">
      <c r="H104" s="13"/>
      <c r="I104" s="22" t="str">
        <f>IF(H104="","",
IF(H$4="作業時間（hh:mm）",SUM(J104:AM104),
IF(
COUNTIFS(単価情報!C:C,G104,単価情報!B:B,"作業者",単価情報!K:K,"&gt;="&amp;H$1,単価情報!J:J,"&lt;="&amp;H$2)
+COUNTIFS(単価情報!C:C,G104,単価情報!B:B,"作業者",単価情報!K:K,"",単価情報!J:J,"&lt;="&amp;H$2)=0,
"単価設定なし",SUM(J104:AM104))))</f>
        <v/>
      </c>
      <c r="J104" s="34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J$7),0)
)
/IF($H$5="10aあたり",$I$3*10,1),"")</f>
        <v>0</v>
      </c>
      <c r="K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K$7),0)
)
/IF($H$5="10aあたり",$I$3*10,1),"")</f>
        <v>0</v>
      </c>
      <c r="L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L$7),0)
)
/IF($H$5="10aあたり",$I$3*10,1),"")</f>
        <v>0</v>
      </c>
      <c r="M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M$7),0)
)
/IF($H$5="10aあたり",$I$3*10,1),"")</f>
        <v>0</v>
      </c>
      <c r="N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N$7),0)
)
/IF($H$5="10aあたり",$I$3*10,1),"")</f>
        <v>0</v>
      </c>
      <c r="O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O$7),0)
)
/IF($H$5="10aあたり",$I$3*10,1),"")</f>
        <v>0</v>
      </c>
      <c r="P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P$7),0)
)
/IF($H$5="10aあたり",$I$3*10,1),"")</f>
        <v>0</v>
      </c>
      <c r="Q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Q$7),0)
)
/IF($H$5="10aあたり",$I$3*10,1),"")</f>
        <v>0</v>
      </c>
      <c r="R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R$7),0)
)
/IF($H$5="10aあたり",$I$3*10,1),"")</f>
        <v>0</v>
      </c>
      <c r="S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S$7),0)
)
/IF($H$5="10aあたり",$I$3*10,1),"")</f>
        <v>0</v>
      </c>
      <c r="T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T$7),0)
)
/IF($H$5="10aあたり",$I$3*10,1),"")</f>
        <v>0</v>
      </c>
      <c r="U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U$7),0)
)
/IF($H$5="10aあたり",$I$3*10,1),"")</f>
        <v>0</v>
      </c>
      <c r="V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V$7),0)
)
/IF($H$5="10aあたり",$I$3*10,1),"")</f>
        <v>0</v>
      </c>
      <c r="W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W$7),0)
)
/IF($H$5="10aあたり",$I$3*10,1),"")</f>
        <v>0</v>
      </c>
      <c r="X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X$7),0)
)
/IF($H$5="10aあたり",$I$3*10,1),"")</f>
        <v>0</v>
      </c>
      <c r="Y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Y$7),0)
)
/IF($H$5="10aあたり",$I$3*10,1),"")</f>
        <v>0</v>
      </c>
      <c r="Z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Z$7),0)
)
/IF($H$5="10aあたり",$I$3*10,1),"")</f>
        <v>0</v>
      </c>
      <c r="AA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A$7),0)
)
/IF($H$5="10aあたり",$I$3*10,1),"")</f>
        <v>0</v>
      </c>
      <c r="AB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B$7),0)
)
/IF($H$5="10aあたり",$I$3*10,1),"")</f>
        <v>0</v>
      </c>
      <c r="AC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C$7),0)
)
/IF($H$5="10aあたり",$I$3*10,1),"")</f>
        <v>0</v>
      </c>
      <c r="AD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D$7),0)
)
/IF($H$5="10aあたり",$I$3*10,1),"")</f>
        <v>0</v>
      </c>
      <c r="AE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E$7),0)
)
/IF($H$5="10aあたり",$I$3*10,1),"")</f>
        <v>0</v>
      </c>
      <c r="AF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F$7),0)
)
/IF($H$5="10aあたり",$I$3*10,1),"")</f>
        <v>0</v>
      </c>
      <c r="AG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G$7),0)
)
/IF($H$5="10aあたり",$I$3*10,1),"")</f>
        <v>0</v>
      </c>
      <c r="AH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H$7),0)
)
/IF($H$5="10aあたり",$I$3*10,1),"")</f>
        <v>0</v>
      </c>
      <c r="AI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I$7),0)
)
/IF($H$5="10aあたり",$I$3*10,1),"")</f>
        <v>0</v>
      </c>
      <c r="AJ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J$7),0)
)
/IF($H$5="10aあたり",$I$3*10,1),"")</f>
        <v>0</v>
      </c>
      <c r="AK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K$7),0)
)
/IF($H$5="10aあたり",$I$3*10,1),"")</f>
        <v>0</v>
      </c>
      <c r="AL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L$7),0)
)
/IF($H$5="10aあたり",$I$3*10,1),"")</f>
        <v>0</v>
      </c>
      <c r="AM104" s="35">
        <f ca="1">IFERROR(
(
SUMIFS(IF($H$4="作業時間（hh:mm）",中間処理!$G:$G,中間処理!$I:$I),中間処理!$E:$E,IF($H$3="すべての作付","&lt;&gt;",$H$3),中間処理!$F:$F,$G104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104,中間処理!$B:$B,"予定",中間処理!$C:$C,"&gt;="&amp;$H$1,中間処理!$C:$C,"&lt;="&amp;$H$2,中間処理!$D:$D,AM$7),0)
)
/IF($H$5="10aあたり",$I$3*10,1),"")</f>
        <v>0</v>
      </c>
    </row>
    <row r="105" spans="8:39">
      <c r="H105" s="13"/>
      <c r="I105" s="22" t="str">
        <f>IF(H105="","",
IF(H$4="作業時間（hh:mm）",SUM(J105:AM105),
IF(
COUNTIFS(単価情報!C:C,G105,単価情報!B:B,"作業者",単価情報!K:K,"&gt;="&amp;H$1,単価情報!J:J,"&lt;="&amp;H$2)
+COUNTIFS(単価情報!C:C,G105,単価情報!B:B,"作業者",単価情報!K:K,"",単価情報!J:J,"&lt;="&amp;H$2)=0,
"単価設定なし",SUM(J105:AM105))))</f>
        <v/>
      </c>
      <c r="J105" s="34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J$7),0)
)
/IF($H$5="10aあたり",$I$3*10,1),"")</f>
        <v>0</v>
      </c>
      <c r="K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K$7),0)
)
/IF($H$5="10aあたり",$I$3*10,1),"")</f>
        <v>0</v>
      </c>
      <c r="L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L$7),0)
)
/IF($H$5="10aあたり",$I$3*10,1),"")</f>
        <v>0</v>
      </c>
      <c r="M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M$7),0)
)
/IF($H$5="10aあたり",$I$3*10,1),"")</f>
        <v>0</v>
      </c>
      <c r="N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N$7),0)
)
/IF($H$5="10aあたり",$I$3*10,1),"")</f>
        <v>0</v>
      </c>
      <c r="O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O$7),0)
)
/IF($H$5="10aあたり",$I$3*10,1),"")</f>
        <v>0</v>
      </c>
      <c r="P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P$7),0)
)
/IF($H$5="10aあたり",$I$3*10,1),"")</f>
        <v>0</v>
      </c>
      <c r="Q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Q$7),0)
)
/IF($H$5="10aあたり",$I$3*10,1),"")</f>
        <v>0</v>
      </c>
      <c r="R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R$7),0)
)
/IF($H$5="10aあたり",$I$3*10,1),"")</f>
        <v>0</v>
      </c>
      <c r="S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S$7),0)
)
/IF($H$5="10aあたり",$I$3*10,1),"")</f>
        <v>0</v>
      </c>
      <c r="T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T$7),0)
)
/IF($H$5="10aあたり",$I$3*10,1),"")</f>
        <v>0</v>
      </c>
      <c r="U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U$7),0)
)
/IF($H$5="10aあたり",$I$3*10,1),"")</f>
        <v>0</v>
      </c>
      <c r="V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V$7),0)
)
/IF($H$5="10aあたり",$I$3*10,1),"")</f>
        <v>0</v>
      </c>
      <c r="W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W$7),0)
)
/IF($H$5="10aあたり",$I$3*10,1),"")</f>
        <v>0</v>
      </c>
      <c r="X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X$7),0)
)
/IF($H$5="10aあたり",$I$3*10,1),"")</f>
        <v>0</v>
      </c>
      <c r="Y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Y$7),0)
)
/IF($H$5="10aあたり",$I$3*10,1),"")</f>
        <v>0</v>
      </c>
      <c r="Z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Z$7),0)
)
/IF($H$5="10aあたり",$I$3*10,1),"")</f>
        <v>0</v>
      </c>
      <c r="AA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A$7),0)
)
/IF($H$5="10aあたり",$I$3*10,1),"")</f>
        <v>0</v>
      </c>
      <c r="AB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B$7),0)
)
/IF($H$5="10aあたり",$I$3*10,1),"")</f>
        <v>0</v>
      </c>
      <c r="AC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C$7),0)
)
/IF($H$5="10aあたり",$I$3*10,1),"")</f>
        <v>0</v>
      </c>
      <c r="AD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D$7),0)
)
/IF($H$5="10aあたり",$I$3*10,1),"")</f>
        <v>0</v>
      </c>
      <c r="AE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E$7),0)
)
/IF($H$5="10aあたり",$I$3*10,1),"")</f>
        <v>0</v>
      </c>
      <c r="AF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F$7),0)
)
/IF($H$5="10aあたり",$I$3*10,1),"")</f>
        <v>0</v>
      </c>
      <c r="AG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G$7),0)
)
/IF($H$5="10aあたり",$I$3*10,1),"")</f>
        <v>0</v>
      </c>
      <c r="AH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H$7),0)
)
/IF($H$5="10aあたり",$I$3*10,1),"")</f>
        <v>0</v>
      </c>
      <c r="AI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I$7),0)
)
/IF($H$5="10aあたり",$I$3*10,1),"")</f>
        <v>0</v>
      </c>
      <c r="AJ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J$7),0)
)
/IF($H$5="10aあたり",$I$3*10,1),"")</f>
        <v>0</v>
      </c>
      <c r="AK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K$7),0)
)
/IF($H$5="10aあたり",$I$3*10,1),"")</f>
        <v>0</v>
      </c>
      <c r="AL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L$7),0)
)
/IF($H$5="10aあたり",$I$3*10,1),"")</f>
        <v>0</v>
      </c>
      <c r="AM105" s="35">
        <f ca="1">IFERROR(
(
SUMIFS(IF($H$4="作業時間（hh:mm）",中間処理!$G:$G,中間処理!$I:$I),中間処理!$E:$E,IF($H$3="すべての作付","&lt;&gt;",$H$3),中間処理!$F:$F,$G105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105,中間処理!$B:$B,"予定",中間処理!$C:$C,"&gt;="&amp;$H$1,中間処理!$C:$C,"&lt;="&amp;$H$2,中間処理!$D:$D,AM$7),0)
)
/IF($H$5="10aあたり",$I$3*10,1),"")</f>
        <v>0</v>
      </c>
    </row>
    <row r="106" spans="8:39">
      <c r="H106" s="13"/>
      <c r="I106" s="22" t="str">
        <f>IF(H106="","",
IF(H$4="作業時間（hh:mm）",SUM(J106:AM106),
IF(
COUNTIFS(単価情報!C:C,G106,単価情報!B:B,"作業者",単価情報!K:K,"&gt;="&amp;H$1,単価情報!J:J,"&lt;="&amp;H$2)
+COUNTIFS(単価情報!C:C,G106,単価情報!B:B,"作業者",単価情報!K:K,"",単価情報!J:J,"&lt;="&amp;H$2)=0,
"単価設定なし",SUM(J106:AM106))))</f>
        <v/>
      </c>
      <c r="J106" s="34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J$7),0)
)
/IF($H$5="10aあたり",$I$3*10,1),"")</f>
        <v>0</v>
      </c>
      <c r="K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K$7),0)
)
/IF($H$5="10aあたり",$I$3*10,1),"")</f>
        <v>0</v>
      </c>
      <c r="L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L$7),0)
)
/IF($H$5="10aあたり",$I$3*10,1),"")</f>
        <v>0</v>
      </c>
      <c r="M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M$7),0)
)
/IF($H$5="10aあたり",$I$3*10,1),"")</f>
        <v>0</v>
      </c>
      <c r="N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N$7),0)
)
/IF($H$5="10aあたり",$I$3*10,1),"")</f>
        <v>0</v>
      </c>
      <c r="O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O$7),0)
)
/IF($H$5="10aあたり",$I$3*10,1),"")</f>
        <v>0</v>
      </c>
      <c r="P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P$7),0)
)
/IF($H$5="10aあたり",$I$3*10,1),"")</f>
        <v>0</v>
      </c>
      <c r="Q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Q$7),0)
)
/IF($H$5="10aあたり",$I$3*10,1),"")</f>
        <v>0</v>
      </c>
      <c r="R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R$7),0)
)
/IF($H$5="10aあたり",$I$3*10,1),"")</f>
        <v>0</v>
      </c>
      <c r="S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S$7),0)
)
/IF($H$5="10aあたり",$I$3*10,1),"")</f>
        <v>0</v>
      </c>
      <c r="T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T$7),0)
)
/IF($H$5="10aあたり",$I$3*10,1),"")</f>
        <v>0</v>
      </c>
      <c r="U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U$7),0)
)
/IF($H$5="10aあたり",$I$3*10,1),"")</f>
        <v>0</v>
      </c>
      <c r="V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V$7),0)
)
/IF($H$5="10aあたり",$I$3*10,1),"")</f>
        <v>0</v>
      </c>
      <c r="W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W$7),0)
)
/IF($H$5="10aあたり",$I$3*10,1),"")</f>
        <v>0</v>
      </c>
      <c r="X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X$7),0)
)
/IF($H$5="10aあたり",$I$3*10,1),"")</f>
        <v>0</v>
      </c>
      <c r="Y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Y$7),0)
)
/IF($H$5="10aあたり",$I$3*10,1),"")</f>
        <v>0</v>
      </c>
      <c r="Z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Z$7),0)
)
/IF($H$5="10aあたり",$I$3*10,1),"")</f>
        <v>0</v>
      </c>
      <c r="AA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A$7),0)
)
/IF($H$5="10aあたり",$I$3*10,1),"")</f>
        <v>0</v>
      </c>
      <c r="AB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B$7),0)
)
/IF($H$5="10aあたり",$I$3*10,1),"")</f>
        <v>0</v>
      </c>
      <c r="AC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C$7),0)
)
/IF($H$5="10aあたり",$I$3*10,1),"")</f>
        <v>0</v>
      </c>
      <c r="AD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D$7),0)
)
/IF($H$5="10aあたり",$I$3*10,1),"")</f>
        <v>0</v>
      </c>
      <c r="AE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E$7),0)
)
/IF($H$5="10aあたり",$I$3*10,1),"")</f>
        <v>0</v>
      </c>
      <c r="AF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F$7),0)
)
/IF($H$5="10aあたり",$I$3*10,1),"")</f>
        <v>0</v>
      </c>
      <c r="AG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G$7),0)
)
/IF($H$5="10aあたり",$I$3*10,1),"")</f>
        <v>0</v>
      </c>
      <c r="AH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H$7),0)
)
/IF($H$5="10aあたり",$I$3*10,1),"")</f>
        <v>0</v>
      </c>
      <c r="AI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I$7),0)
)
/IF($H$5="10aあたり",$I$3*10,1),"")</f>
        <v>0</v>
      </c>
      <c r="AJ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J$7),0)
)
/IF($H$5="10aあたり",$I$3*10,1),"")</f>
        <v>0</v>
      </c>
      <c r="AK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K$7),0)
)
/IF($H$5="10aあたり",$I$3*10,1),"")</f>
        <v>0</v>
      </c>
      <c r="AL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L$7),0)
)
/IF($H$5="10aあたり",$I$3*10,1),"")</f>
        <v>0</v>
      </c>
      <c r="AM106" s="35">
        <f ca="1">IFERROR(
(
SUMIFS(IF($H$4="作業時間（hh:mm）",中間処理!$G:$G,中間処理!$I:$I),中間処理!$E:$E,IF($H$3="すべての作付","&lt;&gt;",$H$3),中間処理!$F:$F,$G106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106,中間処理!$B:$B,"予定",中間処理!$C:$C,"&gt;="&amp;$H$1,中間処理!$C:$C,"&lt;="&amp;$H$2,中間処理!$D:$D,AM$7),0)
)
/IF($H$5="10aあたり",$I$3*10,1),"")</f>
        <v>0</v>
      </c>
    </row>
    <row r="107" spans="8:39">
      <c r="H107" s="13"/>
      <c r="I107" s="22" t="str">
        <f>IF(H107="","",
IF(H$4="作業時間（hh:mm）",SUM(J107:AM107),
IF(
COUNTIFS(単価情報!C:C,G107,単価情報!B:B,"作業者",単価情報!K:K,"&gt;="&amp;H$1,単価情報!J:J,"&lt;="&amp;H$2)
+COUNTIFS(単価情報!C:C,G107,単価情報!B:B,"作業者",単価情報!K:K,"",単価情報!J:J,"&lt;="&amp;H$2)=0,
"単価設定なし",SUM(J107:AM107))))</f>
        <v/>
      </c>
      <c r="J107" s="34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J$7),0)
)
/IF($H$5="10aあたり",$I$3*10,1),"")</f>
        <v>0</v>
      </c>
      <c r="K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K$7),0)
)
/IF($H$5="10aあたり",$I$3*10,1),"")</f>
        <v>0</v>
      </c>
      <c r="L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L$7),0)
)
/IF($H$5="10aあたり",$I$3*10,1),"")</f>
        <v>0</v>
      </c>
      <c r="M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M$7),0)
)
/IF($H$5="10aあたり",$I$3*10,1),"")</f>
        <v>0</v>
      </c>
      <c r="N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N$7),0)
)
/IF($H$5="10aあたり",$I$3*10,1),"")</f>
        <v>0</v>
      </c>
      <c r="O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O$7),0)
)
/IF($H$5="10aあたり",$I$3*10,1),"")</f>
        <v>0</v>
      </c>
      <c r="P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P$7),0)
)
/IF($H$5="10aあたり",$I$3*10,1),"")</f>
        <v>0</v>
      </c>
      <c r="Q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Q$7),0)
)
/IF($H$5="10aあたり",$I$3*10,1),"")</f>
        <v>0</v>
      </c>
      <c r="R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R$7),0)
)
/IF($H$5="10aあたり",$I$3*10,1),"")</f>
        <v>0</v>
      </c>
      <c r="S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S$7),0)
)
/IF($H$5="10aあたり",$I$3*10,1),"")</f>
        <v>0</v>
      </c>
      <c r="T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T$7),0)
)
/IF($H$5="10aあたり",$I$3*10,1),"")</f>
        <v>0</v>
      </c>
      <c r="U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U$7),0)
)
/IF($H$5="10aあたり",$I$3*10,1),"")</f>
        <v>0</v>
      </c>
      <c r="V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V$7),0)
)
/IF($H$5="10aあたり",$I$3*10,1),"")</f>
        <v>0</v>
      </c>
      <c r="W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W$7),0)
)
/IF($H$5="10aあたり",$I$3*10,1),"")</f>
        <v>0</v>
      </c>
      <c r="X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X$7),0)
)
/IF($H$5="10aあたり",$I$3*10,1),"")</f>
        <v>0</v>
      </c>
      <c r="Y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Y$7),0)
)
/IF($H$5="10aあたり",$I$3*10,1),"")</f>
        <v>0</v>
      </c>
      <c r="Z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Z$7),0)
)
/IF($H$5="10aあたり",$I$3*10,1),"")</f>
        <v>0</v>
      </c>
      <c r="AA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A$7),0)
)
/IF($H$5="10aあたり",$I$3*10,1),"")</f>
        <v>0</v>
      </c>
      <c r="AB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B$7),0)
)
/IF($H$5="10aあたり",$I$3*10,1),"")</f>
        <v>0</v>
      </c>
      <c r="AC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C$7),0)
)
/IF($H$5="10aあたり",$I$3*10,1),"")</f>
        <v>0</v>
      </c>
      <c r="AD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D$7),0)
)
/IF($H$5="10aあたり",$I$3*10,1),"")</f>
        <v>0</v>
      </c>
      <c r="AE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E$7),0)
)
/IF($H$5="10aあたり",$I$3*10,1),"")</f>
        <v>0</v>
      </c>
      <c r="AF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F$7),0)
)
/IF($H$5="10aあたり",$I$3*10,1),"")</f>
        <v>0</v>
      </c>
      <c r="AG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G$7),0)
)
/IF($H$5="10aあたり",$I$3*10,1),"")</f>
        <v>0</v>
      </c>
      <c r="AH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H$7),0)
)
/IF($H$5="10aあたり",$I$3*10,1),"")</f>
        <v>0</v>
      </c>
      <c r="AI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I$7),0)
)
/IF($H$5="10aあたり",$I$3*10,1),"")</f>
        <v>0</v>
      </c>
      <c r="AJ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J$7),0)
)
/IF($H$5="10aあたり",$I$3*10,1),"")</f>
        <v>0</v>
      </c>
      <c r="AK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K$7),0)
)
/IF($H$5="10aあたり",$I$3*10,1),"")</f>
        <v>0</v>
      </c>
      <c r="AL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L$7),0)
)
/IF($H$5="10aあたり",$I$3*10,1),"")</f>
        <v>0</v>
      </c>
      <c r="AM107" s="35">
        <f ca="1">IFERROR(
(
SUMIFS(IF($H$4="作業時間（hh:mm）",中間処理!$G:$G,中間処理!$I:$I),中間処理!$E:$E,IF($H$3="すべての作付","&lt;&gt;",$H$3),中間処理!$F:$F,$G107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107,中間処理!$B:$B,"予定",中間処理!$C:$C,"&gt;="&amp;$H$1,中間処理!$C:$C,"&lt;="&amp;$H$2,中間処理!$D:$D,AM$7),0)
)
/IF($H$5="10aあたり",$I$3*10,1),"")</f>
        <v>0</v>
      </c>
    </row>
    <row r="108" spans="8:39">
      <c r="H108" s="13"/>
      <c r="I108" s="22" t="str">
        <f>IF(H108="","",
IF(H$4="作業時間（hh:mm）",SUM(J108:AM108),
IF(
COUNTIFS(単価情報!C:C,G108,単価情報!B:B,"作業者",単価情報!K:K,"&gt;="&amp;H$1,単価情報!J:J,"&lt;="&amp;H$2)
+COUNTIFS(単価情報!C:C,G108,単価情報!B:B,"作業者",単価情報!K:K,"",単価情報!J:J,"&lt;="&amp;H$2)=0,
"単価設定なし",SUM(J108:AM108))))</f>
        <v/>
      </c>
      <c r="J108" s="34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J$7),0)
)
/IF($H$5="10aあたり",$I$3*10,1),"")</f>
        <v>0</v>
      </c>
      <c r="K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K$7),0)
)
/IF($H$5="10aあたり",$I$3*10,1),"")</f>
        <v>0</v>
      </c>
      <c r="L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L$7),0)
)
/IF($H$5="10aあたり",$I$3*10,1),"")</f>
        <v>0</v>
      </c>
      <c r="M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M$7),0)
)
/IF($H$5="10aあたり",$I$3*10,1),"")</f>
        <v>0</v>
      </c>
      <c r="N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N$7),0)
)
/IF($H$5="10aあたり",$I$3*10,1),"")</f>
        <v>0</v>
      </c>
      <c r="O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O$7),0)
)
/IF($H$5="10aあたり",$I$3*10,1),"")</f>
        <v>0</v>
      </c>
      <c r="P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P$7),0)
)
/IF($H$5="10aあたり",$I$3*10,1),"")</f>
        <v>0</v>
      </c>
      <c r="Q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Q$7),0)
)
/IF($H$5="10aあたり",$I$3*10,1),"")</f>
        <v>0</v>
      </c>
      <c r="R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R$7),0)
)
/IF($H$5="10aあたり",$I$3*10,1),"")</f>
        <v>0</v>
      </c>
      <c r="S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S$7),0)
)
/IF($H$5="10aあたり",$I$3*10,1),"")</f>
        <v>0</v>
      </c>
      <c r="T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T$7),0)
)
/IF($H$5="10aあたり",$I$3*10,1),"")</f>
        <v>0</v>
      </c>
      <c r="U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U$7),0)
)
/IF($H$5="10aあたり",$I$3*10,1),"")</f>
        <v>0</v>
      </c>
      <c r="V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V$7),0)
)
/IF($H$5="10aあたり",$I$3*10,1),"")</f>
        <v>0</v>
      </c>
      <c r="W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W$7),0)
)
/IF($H$5="10aあたり",$I$3*10,1),"")</f>
        <v>0</v>
      </c>
      <c r="X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X$7),0)
)
/IF($H$5="10aあたり",$I$3*10,1),"")</f>
        <v>0</v>
      </c>
      <c r="Y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Y$7),0)
)
/IF($H$5="10aあたり",$I$3*10,1),"")</f>
        <v>0</v>
      </c>
      <c r="Z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Z$7),0)
)
/IF($H$5="10aあたり",$I$3*10,1),"")</f>
        <v>0</v>
      </c>
      <c r="AA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A$7),0)
)
/IF($H$5="10aあたり",$I$3*10,1),"")</f>
        <v>0</v>
      </c>
      <c r="AB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B$7),0)
)
/IF($H$5="10aあたり",$I$3*10,1),"")</f>
        <v>0</v>
      </c>
      <c r="AC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C$7),0)
)
/IF($H$5="10aあたり",$I$3*10,1),"")</f>
        <v>0</v>
      </c>
      <c r="AD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D$7),0)
)
/IF($H$5="10aあたり",$I$3*10,1),"")</f>
        <v>0</v>
      </c>
      <c r="AE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E$7),0)
)
/IF($H$5="10aあたり",$I$3*10,1),"")</f>
        <v>0</v>
      </c>
      <c r="AF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F$7),0)
)
/IF($H$5="10aあたり",$I$3*10,1),"")</f>
        <v>0</v>
      </c>
      <c r="AG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G$7),0)
)
/IF($H$5="10aあたり",$I$3*10,1),"")</f>
        <v>0</v>
      </c>
      <c r="AH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H$7),0)
)
/IF($H$5="10aあたり",$I$3*10,1),"")</f>
        <v>0</v>
      </c>
      <c r="AI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I$7),0)
)
/IF($H$5="10aあたり",$I$3*10,1),"")</f>
        <v>0</v>
      </c>
      <c r="AJ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J$7),0)
)
/IF($H$5="10aあたり",$I$3*10,1),"")</f>
        <v>0</v>
      </c>
      <c r="AK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K$7),0)
)
/IF($H$5="10aあたり",$I$3*10,1),"")</f>
        <v>0</v>
      </c>
      <c r="AL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L$7),0)
)
/IF($H$5="10aあたり",$I$3*10,1),"")</f>
        <v>0</v>
      </c>
      <c r="AM108" s="35">
        <f ca="1">IFERROR(
(
SUMIFS(IF($H$4="作業時間（hh:mm）",中間処理!$G:$G,中間処理!$I:$I),中間処理!$E:$E,IF($H$3="すべての作付","&lt;&gt;",$H$3),中間処理!$F:$F,$G108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108,中間処理!$B:$B,"予定",中間処理!$C:$C,"&gt;="&amp;$H$1,中間処理!$C:$C,"&lt;="&amp;$H$2,中間処理!$D:$D,AM$7),0)
)
/IF($H$5="10aあたり",$I$3*10,1),"")</f>
        <v>0</v>
      </c>
    </row>
    <row r="109" spans="8:39">
      <c r="H109" s="13"/>
      <c r="I109" s="22" t="str">
        <f>IF(H109="","",
IF(H$4="作業時間（hh:mm）",SUM(J109:AM109),
IF(
COUNTIFS(単価情報!C:C,G109,単価情報!B:B,"作業者",単価情報!K:K,"&gt;="&amp;H$1,単価情報!J:J,"&lt;="&amp;H$2)
+COUNTIFS(単価情報!C:C,G109,単価情報!B:B,"作業者",単価情報!K:K,"",単価情報!J:J,"&lt;="&amp;H$2)=0,
"単価設定なし",SUM(J109:AM109))))</f>
        <v/>
      </c>
      <c r="J109" s="34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J$7),0)
)
/IF($H$5="10aあたり",$I$3*10,1),"")</f>
        <v>0</v>
      </c>
      <c r="K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K$7),0)
)
/IF($H$5="10aあたり",$I$3*10,1),"")</f>
        <v>0</v>
      </c>
      <c r="L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L$7),0)
)
/IF($H$5="10aあたり",$I$3*10,1),"")</f>
        <v>0</v>
      </c>
      <c r="M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M$7),0)
)
/IF($H$5="10aあたり",$I$3*10,1),"")</f>
        <v>0</v>
      </c>
      <c r="N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N$7),0)
)
/IF($H$5="10aあたり",$I$3*10,1),"")</f>
        <v>0</v>
      </c>
      <c r="O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O$7),0)
)
/IF($H$5="10aあたり",$I$3*10,1),"")</f>
        <v>0</v>
      </c>
      <c r="P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P$7),0)
)
/IF($H$5="10aあたり",$I$3*10,1),"")</f>
        <v>0</v>
      </c>
      <c r="Q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Q$7),0)
)
/IF($H$5="10aあたり",$I$3*10,1),"")</f>
        <v>0</v>
      </c>
      <c r="R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R$7),0)
)
/IF($H$5="10aあたり",$I$3*10,1),"")</f>
        <v>0</v>
      </c>
      <c r="S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S$7),0)
)
/IF($H$5="10aあたり",$I$3*10,1),"")</f>
        <v>0</v>
      </c>
      <c r="T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T$7),0)
)
/IF($H$5="10aあたり",$I$3*10,1),"")</f>
        <v>0</v>
      </c>
      <c r="U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U$7),0)
)
/IF($H$5="10aあたり",$I$3*10,1),"")</f>
        <v>0</v>
      </c>
      <c r="V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V$7),0)
)
/IF($H$5="10aあたり",$I$3*10,1),"")</f>
        <v>0</v>
      </c>
      <c r="W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W$7),0)
)
/IF($H$5="10aあたり",$I$3*10,1),"")</f>
        <v>0</v>
      </c>
      <c r="X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X$7),0)
)
/IF($H$5="10aあたり",$I$3*10,1),"")</f>
        <v>0</v>
      </c>
      <c r="Y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Y$7),0)
)
/IF($H$5="10aあたり",$I$3*10,1),"")</f>
        <v>0</v>
      </c>
      <c r="Z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Z$7),0)
)
/IF($H$5="10aあたり",$I$3*10,1),"")</f>
        <v>0</v>
      </c>
      <c r="AA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A$7),0)
)
/IF($H$5="10aあたり",$I$3*10,1),"")</f>
        <v>0</v>
      </c>
      <c r="AB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B$7),0)
)
/IF($H$5="10aあたり",$I$3*10,1),"")</f>
        <v>0</v>
      </c>
      <c r="AC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C$7),0)
)
/IF($H$5="10aあたり",$I$3*10,1),"")</f>
        <v>0</v>
      </c>
      <c r="AD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D$7),0)
)
/IF($H$5="10aあたり",$I$3*10,1),"")</f>
        <v>0</v>
      </c>
      <c r="AE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E$7),0)
)
/IF($H$5="10aあたり",$I$3*10,1),"")</f>
        <v>0</v>
      </c>
      <c r="AF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F$7),0)
)
/IF($H$5="10aあたり",$I$3*10,1),"")</f>
        <v>0</v>
      </c>
      <c r="AG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G$7),0)
)
/IF($H$5="10aあたり",$I$3*10,1),"")</f>
        <v>0</v>
      </c>
      <c r="AH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H$7),0)
)
/IF($H$5="10aあたり",$I$3*10,1),"")</f>
        <v>0</v>
      </c>
      <c r="AI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I$7),0)
)
/IF($H$5="10aあたり",$I$3*10,1),"")</f>
        <v>0</v>
      </c>
      <c r="AJ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J$7),0)
)
/IF($H$5="10aあたり",$I$3*10,1),"")</f>
        <v>0</v>
      </c>
      <c r="AK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K$7),0)
)
/IF($H$5="10aあたり",$I$3*10,1),"")</f>
        <v>0</v>
      </c>
      <c r="AL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L$7),0)
)
/IF($H$5="10aあたり",$I$3*10,1),"")</f>
        <v>0</v>
      </c>
      <c r="AM109" s="35">
        <f ca="1">IFERROR(
(
SUMIFS(IF($H$4="作業時間（hh:mm）",中間処理!$G:$G,中間処理!$I:$I),中間処理!$E:$E,IF($H$3="すべての作付","&lt;&gt;",$H$3),中間処理!$F:$F,$G109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109,中間処理!$B:$B,"予定",中間処理!$C:$C,"&gt;="&amp;$H$1,中間処理!$C:$C,"&lt;="&amp;$H$2,中間処理!$D:$D,AM$7),0)
)
/IF($H$5="10aあたり",$I$3*10,1),"")</f>
        <v>0</v>
      </c>
    </row>
    <row r="110" spans="8:39">
      <c r="H110" s="13"/>
      <c r="I110" s="22" t="str">
        <f>IF(H110="","",
IF(H$4="作業時間（hh:mm）",SUM(J110:AM110),
IF(
COUNTIFS(単価情報!C:C,G110,単価情報!B:B,"作業者",単価情報!K:K,"&gt;="&amp;H$1,単価情報!J:J,"&lt;="&amp;H$2)
+COUNTIFS(単価情報!C:C,G110,単価情報!B:B,"作業者",単価情報!K:K,"",単価情報!J:J,"&lt;="&amp;H$2)=0,
"単価設定なし",SUM(J110:AM110))))</f>
        <v/>
      </c>
      <c r="J110" s="34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J$7),0)
)
/IF($H$5="10aあたり",$I$3*10,1),"")</f>
        <v>0</v>
      </c>
      <c r="K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K$7),0)
)
/IF($H$5="10aあたり",$I$3*10,1),"")</f>
        <v>0</v>
      </c>
      <c r="L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L$7),0)
)
/IF($H$5="10aあたり",$I$3*10,1),"")</f>
        <v>0</v>
      </c>
      <c r="M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M$7),0)
)
/IF($H$5="10aあたり",$I$3*10,1),"")</f>
        <v>0</v>
      </c>
      <c r="N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N$7),0)
)
/IF($H$5="10aあたり",$I$3*10,1),"")</f>
        <v>0</v>
      </c>
      <c r="O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O$7),0)
)
/IF($H$5="10aあたり",$I$3*10,1),"")</f>
        <v>0</v>
      </c>
      <c r="P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P$7),0)
)
/IF($H$5="10aあたり",$I$3*10,1),"")</f>
        <v>0</v>
      </c>
      <c r="Q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Q$7),0)
)
/IF($H$5="10aあたり",$I$3*10,1),"")</f>
        <v>0</v>
      </c>
      <c r="R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R$7),0)
)
/IF($H$5="10aあたり",$I$3*10,1),"")</f>
        <v>0</v>
      </c>
      <c r="S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S$7),0)
)
/IF($H$5="10aあたり",$I$3*10,1),"")</f>
        <v>0</v>
      </c>
      <c r="T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T$7),0)
)
/IF($H$5="10aあたり",$I$3*10,1),"")</f>
        <v>0</v>
      </c>
      <c r="U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U$7),0)
)
/IF($H$5="10aあたり",$I$3*10,1),"")</f>
        <v>0</v>
      </c>
      <c r="V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V$7),0)
)
/IF($H$5="10aあたり",$I$3*10,1),"")</f>
        <v>0</v>
      </c>
      <c r="W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W$7),0)
)
/IF($H$5="10aあたり",$I$3*10,1),"")</f>
        <v>0</v>
      </c>
      <c r="X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X$7),0)
)
/IF($H$5="10aあたり",$I$3*10,1),"")</f>
        <v>0</v>
      </c>
      <c r="Y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Y$7),0)
)
/IF($H$5="10aあたり",$I$3*10,1),"")</f>
        <v>0</v>
      </c>
      <c r="Z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Z$7),0)
)
/IF($H$5="10aあたり",$I$3*10,1),"")</f>
        <v>0</v>
      </c>
      <c r="AA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A$7),0)
)
/IF($H$5="10aあたり",$I$3*10,1),"")</f>
        <v>0</v>
      </c>
      <c r="AB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B$7),0)
)
/IF($H$5="10aあたり",$I$3*10,1),"")</f>
        <v>0</v>
      </c>
      <c r="AC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C$7),0)
)
/IF($H$5="10aあたり",$I$3*10,1),"")</f>
        <v>0</v>
      </c>
      <c r="AD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D$7),0)
)
/IF($H$5="10aあたり",$I$3*10,1),"")</f>
        <v>0</v>
      </c>
      <c r="AE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E$7),0)
)
/IF($H$5="10aあたり",$I$3*10,1),"")</f>
        <v>0</v>
      </c>
      <c r="AF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F$7),0)
)
/IF($H$5="10aあたり",$I$3*10,1),"")</f>
        <v>0</v>
      </c>
      <c r="AG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G$7),0)
)
/IF($H$5="10aあたり",$I$3*10,1),"")</f>
        <v>0</v>
      </c>
      <c r="AH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H$7),0)
)
/IF($H$5="10aあたり",$I$3*10,1),"")</f>
        <v>0</v>
      </c>
      <c r="AI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I$7),0)
)
/IF($H$5="10aあたり",$I$3*10,1),"")</f>
        <v>0</v>
      </c>
      <c r="AJ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J$7),0)
)
/IF($H$5="10aあたり",$I$3*10,1),"")</f>
        <v>0</v>
      </c>
      <c r="AK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K$7),0)
)
/IF($H$5="10aあたり",$I$3*10,1),"")</f>
        <v>0</v>
      </c>
      <c r="AL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L$7),0)
)
/IF($H$5="10aあたり",$I$3*10,1),"")</f>
        <v>0</v>
      </c>
      <c r="AM110" s="35">
        <f ca="1">IFERROR(
(
SUMIFS(IF($H$4="作業時間（hh:mm）",中間処理!$G:$G,中間処理!$I:$I),中間処理!$E:$E,IF($H$3="すべての作付","&lt;&gt;",$H$3),中間処理!$F:$F,$G110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110,中間処理!$B:$B,"予定",中間処理!$C:$C,"&gt;="&amp;$H$1,中間処理!$C:$C,"&lt;="&amp;$H$2,中間処理!$D:$D,AM$7),0)
)
/IF($H$5="10aあたり",$I$3*10,1),"")</f>
        <v>0</v>
      </c>
    </row>
    <row r="111" spans="8:39">
      <c r="H111" s="13"/>
      <c r="I111" s="22" t="str">
        <f>IF(H111="","",
IF(H$4="作業時間（hh:mm）",SUM(J111:AM111),
IF(
COUNTIFS(単価情報!C:C,G111,単価情報!B:B,"作業者",単価情報!K:K,"&gt;="&amp;H$1,単価情報!J:J,"&lt;="&amp;H$2)
+COUNTIFS(単価情報!C:C,G111,単価情報!B:B,"作業者",単価情報!K:K,"",単価情報!J:J,"&lt;="&amp;H$2)=0,
"単価設定なし",SUM(J111:AM111))))</f>
        <v/>
      </c>
      <c r="J111" s="34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J$7),0)
)
/IF($H$5="10aあたり",$I$3*10,1),"")</f>
        <v>0</v>
      </c>
      <c r="K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K$7),0)
)
/IF($H$5="10aあたり",$I$3*10,1),"")</f>
        <v>0</v>
      </c>
      <c r="L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L$7),0)
)
/IF($H$5="10aあたり",$I$3*10,1),"")</f>
        <v>0</v>
      </c>
      <c r="M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M$7),0)
)
/IF($H$5="10aあたり",$I$3*10,1),"")</f>
        <v>0</v>
      </c>
      <c r="N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N$7),0)
)
/IF($H$5="10aあたり",$I$3*10,1),"")</f>
        <v>0</v>
      </c>
      <c r="O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O$7),0)
)
/IF($H$5="10aあたり",$I$3*10,1),"")</f>
        <v>0</v>
      </c>
      <c r="P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P$7),0)
)
/IF($H$5="10aあたり",$I$3*10,1),"")</f>
        <v>0</v>
      </c>
      <c r="Q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Q$7),0)
)
/IF($H$5="10aあたり",$I$3*10,1),"")</f>
        <v>0</v>
      </c>
      <c r="R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R$7),0)
)
/IF($H$5="10aあたり",$I$3*10,1),"")</f>
        <v>0</v>
      </c>
      <c r="S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S$7),0)
)
/IF($H$5="10aあたり",$I$3*10,1),"")</f>
        <v>0</v>
      </c>
      <c r="T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T$7),0)
)
/IF($H$5="10aあたり",$I$3*10,1),"")</f>
        <v>0</v>
      </c>
      <c r="U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U$7),0)
)
/IF($H$5="10aあたり",$I$3*10,1),"")</f>
        <v>0</v>
      </c>
      <c r="V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V$7),0)
)
/IF($H$5="10aあたり",$I$3*10,1),"")</f>
        <v>0</v>
      </c>
      <c r="W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W$7),0)
)
/IF($H$5="10aあたり",$I$3*10,1),"")</f>
        <v>0</v>
      </c>
      <c r="X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X$7),0)
)
/IF($H$5="10aあたり",$I$3*10,1),"")</f>
        <v>0</v>
      </c>
      <c r="Y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Y$7),0)
)
/IF($H$5="10aあたり",$I$3*10,1),"")</f>
        <v>0</v>
      </c>
      <c r="Z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Z$7),0)
)
/IF($H$5="10aあたり",$I$3*10,1),"")</f>
        <v>0</v>
      </c>
      <c r="AA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A$7),0)
)
/IF($H$5="10aあたり",$I$3*10,1),"")</f>
        <v>0</v>
      </c>
      <c r="AB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B$7),0)
)
/IF($H$5="10aあたり",$I$3*10,1),"")</f>
        <v>0</v>
      </c>
      <c r="AC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C$7),0)
)
/IF($H$5="10aあたり",$I$3*10,1),"")</f>
        <v>0</v>
      </c>
      <c r="AD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D$7),0)
)
/IF($H$5="10aあたり",$I$3*10,1),"")</f>
        <v>0</v>
      </c>
      <c r="AE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E$7),0)
)
/IF($H$5="10aあたり",$I$3*10,1),"")</f>
        <v>0</v>
      </c>
      <c r="AF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F$7),0)
)
/IF($H$5="10aあたり",$I$3*10,1),"")</f>
        <v>0</v>
      </c>
      <c r="AG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G$7),0)
)
/IF($H$5="10aあたり",$I$3*10,1),"")</f>
        <v>0</v>
      </c>
      <c r="AH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H$7),0)
)
/IF($H$5="10aあたり",$I$3*10,1),"")</f>
        <v>0</v>
      </c>
      <c r="AI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I$7),0)
)
/IF($H$5="10aあたり",$I$3*10,1),"")</f>
        <v>0</v>
      </c>
      <c r="AJ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J$7),0)
)
/IF($H$5="10aあたり",$I$3*10,1),"")</f>
        <v>0</v>
      </c>
      <c r="AK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K$7),0)
)
/IF($H$5="10aあたり",$I$3*10,1),"")</f>
        <v>0</v>
      </c>
      <c r="AL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L$7),0)
)
/IF($H$5="10aあたり",$I$3*10,1),"")</f>
        <v>0</v>
      </c>
      <c r="AM111" s="35">
        <f ca="1">IFERROR(
(
SUMIFS(IF($H$4="作業時間（hh:mm）",中間処理!$G:$G,中間処理!$I:$I),中間処理!$E:$E,IF($H$3="すべての作付","&lt;&gt;",$H$3),中間処理!$F:$F,$G111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111,中間処理!$B:$B,"予定",中間処理!$C:$C,"&gt;="&amp;$H$1,中間処理!$C:$C,"&lt;="&amp;$H$2,中間処理!$D:$D,AM$7),0)
)
/IF($H$5="10aあたり",$I$3*10,1),"")</f>
        <v>0</v>
      </c>
    </row>
    <row r="112" spans="8:39">
      <c r="H112" s="13"/>
      <c r="I112" s="22" t="str">
        <f>IF(H112="","",
IF(H$4="作業時間（hh:mm）",SUM(J112:AM112),
IF(
COUNTIFS(単価情報!C:C,G112,単価情報!B:B,"作業者",単価情報!K:K,"&gt;="&amp;H$1,単価情報!J:J,"&lt;="&amp;H$2)
+COUNTIFS(単価情報!C:C,G112,単価情報!B:B,"作業者",単価情報!K:K,"",単価情報!J:J,"&lt;="&amp;H$2)=0,
"単価設定なし",SUM(J112:AM112))))</f>
        <v/>
      </c>
      <c r="J112" s="34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J$7),0)
)
/IF($H$5="10aあたり",$I$3*10,1),"")</f>
        <v>0</v>
      </c>
      <c r="K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K$7),0)
)
/IF($H$5="10aあたり",$I$3*10,1),"")</f>
        <v>0</v>
      </c>
      <c r="L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L$7),0)
)
/IF($H$5="10aあたり",$I$3*10,1),"")</f>
        <v>0</v>
      </c>
      <c r="M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M$7),0)
)
/IF($H$5="10aあたり",$I$3*10,1),"")</f>
        <v>0</v>
      </c>
      <c r="N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N$7),0)
)
/IF($H$5="10aあたり",$I$3*10,1),"")</f>
        <v>0</v>
      </c>
      <c r="O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O$7),0)
)
/IF($H$5="10aあたり",$I$3*10,1),"")</f>
        <v>0</v>
      </c>
      <c r="P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P$7),0)
)
/IF($H$5="10aあたり",$I$3*10,1),"")</f>
        <v>0</v>
      </c>
      <c r="Q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Q$7),0)
)
/IF($H$5="10aあたり",$I$3*10,1),"")</f>
        <v>0</v>
      </c>
      <c r="R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R$7),0)
)
/IF($H$5="10aあたり",$I$3*10,1),"")</f>
        <v>0</v>
      </c>
      <c r="S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S$7),0)
)
/IF($H$5="10aあたり",$I$3*10,1),"")</f>
        <v>0</v>
      </c>
      <c r="T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T$7),0)
)
/IF($H$5="10aあたり",$I$3*10,1),"")</f>
        <v>0</v>
      </c>
      <c r="U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U$7),0)
)
/IF($H$5="10aあたり",$I$3*10,1),"")</f>
        <v>0</v>
      </c>
      <c r="V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V$7),0)
)
/IF($H$5="10aあたり",$I$3*10,1),"")</f>
        <v>0</v>
      </c>
      <c r="W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W$7),0)
)
/IF($H$5="10aあたり",$I$3*10,1),"")</f>
        <v>0</v>
      </c>
      <c r="X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X$7),0)
)
/IF($H$5="10aあたり",$I$3*10,1),"")</f>
        <v>0</v>
      </c>
      <c r="Y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Y$7),0)
)
/IF($H$5="10aあたり",$I$3*10,1),"")</f>
        <v>0</v>
      </c>
      <c r="Z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Z$7),0)
)
/IF($H$5="10aあたり",$I$3*10,1),"")</f>
        <v>0</v>
      </c>
      <c r="AA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A$7),0)
)
/IF($H$5="10aあたり",$I$3*10,1),"")</f>
        <v>0</v>
      </c>
      <c r="AB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B$7),0)
)
/IF($H$5="10aあたり",$I$3*10,1),"")</f>
        <v>0</v>
      </c>
      <c r="AC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C$7),0)
)
/IF($H$5="10aあたり",$I$3*10,1),"")</f>
        <v>0</v>
      </c>
      <c r="AD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D$7),0)
)
/IF($H$5="10aあたり",$I$3*10,1),"")</f>
        <v>0</v>
      </c>
      <c r="AE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E$7),0)
)
/IF($H$5="10aあたり",$I$3*10,1),"")</f>
        <v>0</v>
      </c>
      <c r="AF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F$7),0)
)
/IF($H$5="10aあたり",$I$3*10,1),"")</f>
        <v>0</v>
      </c>
      <c r="AG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G$7),0)
)
/IF($H$5="10aあたり",$I$3*10,1),"")</f>
        <v>0</v>
      </c>
      <c r="AH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H$7),0)
)
/IF($H$5="10aあたり",$I$3*10,1),"")</f>
        <v>0</v>
      </c>
      <c r="AI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I$7),0)
)
/IF($H$5="10aあたり",$I$3*10,1),"")</f>
        <v>0</v>
      </c>
      <c r="AJ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J$7),0)
)
/IF($H$5="10aあたり",$I$3*10,1),"")</f>
        <v>0</v>
      </c>
      <c r="AK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K$7),0)
)
/IF($H$5="10aあたり",$I$3*10,1),"")</f>
        <v>0</v>
      </c>
      <c r="AL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L$7),0)
)
/IF($H$5="10aあたり",$I$3*10,1),"")</f>
        <v>0</v>
      </c>
      <c r="AM112" s="35">
        <f ca="1">IFERROR(
(
SUMIFS(IF($H$4="作業時間（hh:mm）",中間処理!$G:$G,中間処理!$I:$I),中間処理!$E:$E,IF($H$3="すべての作付","&lt;&gt;",$H$3),中間処理!$F:$F,$G112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112,中間処理!$B:$B,"予定",中間処理!$C:$C,"&gt;="&amp;$H$1,中間処理!$C:$C,"&lt;="&amp;$H$2,中間処理!$D:$D,AM$7),0)
)
/IF($H$5="10aあたり",$I$3*10,1),"")</f>
        <v>0</v>
      </c>
    </row>
    <row r="113" spans="8:39">
      <c r="H113" s="13"/>
      <c r="I113" s="22" t="str">
        <f>IF(H113="","",
IF(H$4="作業時間（hh:mm）",SUM(J113:AM113),
IF(
COUNTIFS(単価情報!C:C,G113,単価情報!B:B,"作業者",単価情報!K:K,"&gt;="&amp;H$1,単価情報!J:J,"&lt;="&amp;H$2)
+COUNTIFS(単価情報!C:C,G113,単価情報!B:B,"作業者",単価情報!K:K,"",単価情報!J:J,"&lt;="&amp;H$2)=0,
"単価設定なし",SUM(J113:AM113))))</f>
        <v/>
      </c>
      <c r="J113" s="34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J$7),0)
)
/IF($H$5="10aあたり",$I$3*10,1),"")</f>
        <v>0</v>
      </c>
      <c r="K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K$7),0)
)
/IF($H$5="10aあたり",$I$3*10,1),"")</f>
        <v>0</v>
      </c>
      <c r="L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L$7),0)
)
/IF($H$5="10aあたり",$I$3*10,1),"")</f>
        <v>0</v>
      </c>
      <c r="M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M$7),0)
)
/IF($H$5="10aあたり",$I$3*10,1),"")</f>
        <v>0</v>
      </c>
      <c r="N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N$7),0)
)
/IF($H$5="10aあたり",$I$3*10,1),"")</f>
        <v>0</v>
      </c>
      <c r="O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O$7),0)
)
/IF($H$5="10aあたり",$I$3*10,1),"")</f>
        <v>0</v>
      </c>
      <c r="P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P$7),0)
)
/IF($H$5="10aあたり",$I$3*10,1),"")</f>
        <v>0</v>
      </c>
      <c r="Q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Q$7),0)
)
/IF($H$5="10aあたり",$I$3*10,1),"")</f>
        <v>0</v>
      </c>
      <c r="R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R$7),0)
)
/IF($H$5="10aあたり",$I$3*10,1),"")</f>
        <v>0</v>
      </c>
      <c r="S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S$7),0)
)
/IF($H$5="10aあたり",$I$3*10,1),"")</f>
        <v>0</v>
      </c>
      <c r="T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T$7),0)
)
/IF($H$5="10aあたり",$I$3*10,1),"")</f>
        <v>0</v>
      </c>
      <c r="U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U$7),0)
)
/IF($H$5="10aあたり",$I$3*10,1),"")</f>
        <v>0</v>
      </c>
      <c r="V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V$7),0)
)
/IF($H$5="10aあたり",$I$3*10,1),"")</f>
        <v>0</v>
      </c>
      <c r="W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W$7),0)
)
/IF($H$5="10aあたり",$I$3*10,1),"")</f>
        <v>0</v>
      </c>
      <c r="X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X$7),0)
)
/IF($H$5="10aあたり",$I$3*10,1),"")</f>
        <v>0</v>
      </c>
      <c r="Y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Y$7),0)
)
/IF($H$5="10aあたり",$I$3*10,1),"")</f>
        <v>0</v>
      </c>
      <c r="Z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Z$7),0)
)
/IF($H$5="10aあたり",$I$3*10,1),"")</f>
        <v>0</v>
      </c>
      <c r="AA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A$7),0)
)
/IF($H$5="10aあたり",$I$3*10,1),"")</f>
        <v>0</v>
      </c>
      <c r="AB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B$7),0)
)
/IF($H$5="10aあたり",$I$3*10,1),"")</f>
        <v>0</v>
      </c>
      <c r="AC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C$7),0)
)
/IF($H$5="10aあたり",$I$3*10,1),"")</f>
        <v>0</v>
      </c>
      <c r="AD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D$7),0)
)
/IF($H$5="10aあたり",$I$3*10,1),"")</f>
        <v>0</v>
      </c>
      <c r="AE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E$7),0)
)
/IF($H$5="10aあたり",$I$3*10,1),"")</f>
        <v>0</v>
      </c>
      <c r="AF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F$7),0)
)
/IF($H$5="10aあたり",$I$3*10,1),"")</f>
        <v>0</v>
      </c>
      <c r="AG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G$7),0)
)
/IF($H$5="10aあたり",$I$3*10,1),"")</f>
        <v>0</v>
      </c>
      <c r="AH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H$7),0)
)
/IF($H$5="10aあたり",$I$3*10,1),"")</f>
        <v>0</v>
      </c>
      <c r="AI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I$7),0)
)
/IF($H$5="10aあたり",$I$3*10,1),"")</f>
        <v>0</v>
      </c>
      <c r="AJ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J$7),0)
)
/IF($H$5="10aあたり",$I$3*10,1),"")</f>
        <v>0</v>
      </c>
      <c r="AK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K$7),0)
)
/IF($H$5="10aあたり",$I$3*10,1),"")</f>
        <v>0</v>
      </c>
      <c r="AL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L$7),0)
)
/IF($H$5="10aあたり",$I$3*10,1),"")</f>
        <v>0</v>
      </c>
      <c r="AM113" s="35">
        <f ca="1">IFERROR(
(
SUMIFS(IF($H$4="作業時間（hh:mm）",中間処理!$G:$G,中間処理!$I:$I),中間処理!$E:$E,IF($H$3="すべての作付","&lt;&gt;",$H$3),中間処理!$F:$F,$G113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113,中間処理!$B:$B,"予定",中間処理!$C:$C,"&gt;="&amp;$H$1,中間処理!$C:$C,"&lt;="&amp;$H$2,中間処理!$D:$D,AM$7),0)
)
/IF($H$5="10aあたり",$I$3*10,1),"")</f>
        <v>0</v>
      </c>
    </row>
    <row r="114" spans="8:39">
      <c r="H114" s="13"/>
      <c r="I114" s="22" t="str">
        <f>IF(H114="","",
IF(H$4="作業時間（hh:mm）",SUM(J114:AM114),
IF(
COUNTIFS(単価情報!C:C,G114,単価情報!B:B,"作業者",単価情報!K:K,"&gt;="&amp;H$1,単価情報!J:J,"&lt;="&amp;H$2)
+COUNTIFS(単価情報!C:C,G114,単価情報!B:B,"作業者",単価情報!K:K,"",単価情報!J:J,"&lt;="&amp;H$2)=0,
"単価設定なし",SUM(J114:AM114))))</f>
        <v/>
      </c>
      <c r="J114" s="34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J$7),0)
)
/IF($H$5="10aあたり",$I$3*10,1),"")</f>
        <v>0</v>
      </c>
      <c r="K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K$7),0)
)
/IF($H$5="10aあたり",$I$3*10,1),"")</f>
        <v>0</v>
      </c>
      <c r="L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L$7),0)
)
/IF($H$5="10aあたり",$I$3*10,1),"")</f>
        <v>0</v>
      </c>
      <c r="M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M$7),0)
)
/IF($H$5="10aあたり",$I$3*10,1),"")</f>
        <v>0</v>
      </c>
      <c r="N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N$7),0)
)
/IF($H$5="10aあたり",$I$3*10,1),"")</f>
        <v>0</v>
      </c>
      <c r="O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O$7),0)
)
/IF($H$5="10aあたり",$I$3*10,1),"")</f>
        <v>0</v>
      </c>
      <c r="P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P$7),0)
)
/IF($H$5="10aあたり",$I$3*10,1),"")</f>
        <v>0</v>
      </c>
      <c r="Q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Q$7),0)
)
/IF($H$5="10aあたり",$I$3*10,1),"")</f>
        <v>0</v>
      </c>
      <c r="R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R$7),0)
)
/IF($H$5="10aあたり",$I$3*10,1),"")</f>
        <v>0</v>
      </c>
      <c r="S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S$7),0)
)
/IF($H$5="10aあたり",$I$3*10,1),"")</f>
        <v>0</v>
      </c>
      <c r="T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T$7),0)
)
/IF($H$5="10aあたり",$I$3*10,1),"")</f>
        <v>0</v>
      </c>
      <c r="U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U$7),0)
)
/IF($H$5="10aあたり",$I$3*10,1),"")</f>
        <v>0</v>
      </c>
      <c r="V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V$7),0)
)
/IF($H$5="10aあたり",$I$3*10,1),"")</f>
        <v>0</v>
      </c>
      <c r="W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W$7),0)
)
/IF($H$5="10aあたり",$I$3*10,1),"")</f>
        <v>0</v>
      </c>
      <c r="X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X$7),0)
)
/IF($H$5="10aあたり",$I$3*10,1),"")</f>
        <v>0</v>
      </c>
      <c r="Y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Y$7),0)
)
/IF($H$5="10aあたり",$I$3*10,1),"")</f>
        <v>0</v>
      </c>
      <c r="Z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Z$7),0)
)
/IF($H$5="10aあたり",$I$3*10,1),"")</f>
        <v>0</v>
      </c>
      <c r="AA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A$7),0)
)
/IF($H$5="10aあたり",$I$3*10,1),"")</f>
        <v>0</v>
      </c>
      <c r="AB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B$7),0)
)
/IF($H$5="10aあたり",$I$3*10,1),"")</f>
        <v>0</v>
      </c>
      <c r="AC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C$7),0)
)
/IF($H$5="10aあたり",$I$3*10,1),"")</f>
        <v>0</v>
      </c>
      <c r="AD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D$7),0)
)
/IF($H$5="10aあたり",$I$3*10,1),"")</f>
        <v>0</v>
      </c>
      <c r="AE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E$7),0)
)
/IF($H$5="10aあたり",$I$3*10,1),"")</f>
        <v>0</v>
      </c>
      <c r="AF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F$7),0)
)
/IF($H$5="10aあたり",$I$3*10,1),"")</f>
        <v>0</v>
      </c>
      <c r="AG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G$7),0)
)
/IF($H$5="10aあたり",$I$3*10,1),"")</f>
        <v>0</v>
      </c>
      <c r="AH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H$7),0)
)
/IF($H$5="10aあたり",$I$3*10,1),"")</f>
        <v>0</v>
      </c>
      <c r="AI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I$7),0)
)
/IF($H$5="10aあたり",$I$3*10,1),"")</f>
        <v>0</v>
      </c>
      <c r="AJ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J$7),0)
)
/IF($H$5="10aあたり",$I$3*10,1),"")</f>
        <v>0</v>
      </c>
      <c r="AK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K$7),0)
)
/IF($H$5="10aあたり",$I$3*10,1),"")</f>
        <v>0</v>
      </c>
      <c r="AL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L$7),0)
)
/IF($H$5="10aあたり",$I$3*10,1),"")</f>
        <v>0</v>
      </c>
      <c r="AM114" s="35">
        <f ca="1">IFERROR(
(
SUMIFS(IF($H$4="作業時間（hh:mm）",中間処理!$G:$G,中間処理!$I:$I),中間処理!$E:$E,IF($H$3="すべての作付","&lt;&gt;",$H$3),中間処理!$F:$F,$G114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114,中間処理!$B:$B,"予定",中間処理!$C:$C,"&gt;="&amp;$H$1,中間処理!$C:$C,"&lt;="&amp;$H$2,中間処理!$D:$D,AM$7),0)
)
/IF($H$5="10aあたり",$I$3*10,1),"")</f>
        <v>0</v>
      </c>
    </row>
    <row r="115" spans="8:39">
      <c r="H115" s="13"/>
      <c r="I115" s="22" t="str">
        <f>IF(H115="","",
IF(H$4="作業時間（hh:mm）",SUM(J115:AM115),
IF(
COUNTIFS(単価情報!C:C,G115,単価情報!B:B,"作業者",単価情報!K:K,"&gt;="&amp;H$1,単価情報!J:J,"&lt;="&amp;H$2)
+COUNTIFS(単価情報!C:C,G115,単価情報!B:B,"作業者",単価情報!K:K,"",単価情報!J:J,"&lt;="&amp;H$2)=0,
"単価設定なし",SUM(J115:AM115))))</f>
        <v/>
      </c>
      <c r="J115" s="34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J$7),0)
)
/IF($H$5="10aあたり",$I$3*10,1),"")</f>
        <v>0</v>
      </c>
      <c r="K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K$7),0)
)
/IF($H$5="10aあたり",$I$3*10,1),"")</f>
        <v>0</v>
      </c>
      <c r="L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L$7),0)
)
/IF($H$5="10aあたり",$I$3*10,1),"")</f>
        <v>0</v>
      </c>
      <c r="M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M$7),0)
)
/IF($H$5="10aあたり",$I$3*10,1),"")</f>
        <v>0</v>
      </c>
      <c r="N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N$7),0)
)
/IF($H$5="10aあたり",$I$3*10,1),"")</f>
        <v>0</v>
      </c>
      <c r="O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O$7),0)
)
/IF($H$5="10aあたり",$I$3*10,1),"")</f>
        <v>0</v>
      </c>
      <c r="P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P$7),0)
)
/IF($H$5="10aあたり",$I$3*10,1),"")</f>
        <v>0</v>
      </c>
      <c r="Q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Q$7),0)
)
/IF($H$5="10aあたり",$I$3*10,1),"")</f>
        <v>0</v>
      </c>
      <c r="R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R$7),0)
)
/IF($H$5="10aあたり",$I$3*10,1),"")</f>
        <v>0</v>
      </c>
      <c r="S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S$7),0)
)
/IF($H$5="10aあたり",$I$3*10,1),"")</f>
        <v>0</v>
      </c>
      <c r="T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T$7),0)
)
/IF($H$5="10aあたり",$I$3*10,1),"")</f>
        <v>0</v>
      </c>
      <c r="U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U$7),0)
)
/IF($H$5="10aあたり",$I$3*10,1),"")</f>
        <v>0</v>
      </c>
      <c r="V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V$7),0)
)
/IF($H$5="10aあたり",$I$3*10,1),"")</f>
        <v>0</v>
      </c>
      <c r="W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W$7),0)
)
/IF($H$5="10aあたり",$I$3*10,1),"")</f>
        <v>0</v>
      </c>
      <c r="X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X$7),0)
)
/IF($H$5="10aあたり",$I$3*10,1),"")</f>
        <v>0</v>
      </c>
      <c r="Y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Y$7),0)
)
/IF($H$5="10aあたり",$I$3*10,1),"")</f>
        <v>0</v>
      </c>
      <c r="Z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Z$7),0)
)
/IF($H$5="10aあたり",$I$3*10,1),"")</f>
        <v>0</v>
      </c>
      <c r="AA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A$7),0)
)
/IF($H$5="10aあたり",$I$3*10,1),"")</f>
        <v>0</v>
      </c>
      <c r="AB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B$7),0)
)
/IF($H$5="10aあたり",$I$3*10,1),"")</f>
        <v>0</v>
      </c>
      <c r="AC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C$7),0)
)
/IF($H$5="10aあたり",$I$3*10,1),"")</f>
        <v>0</v>
      </c>
      <c r="AD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D$7),0)
)
/IF($H$5="10aあたり",$I$3*10,1),"")</f>
        <v>0</v>
      </c>
      <c r="AE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E$7),0)
)
/IF($H$5="10aあたり",$I$3*10,1),"")</f>
        <v>0</v>
      </c>
      <c r="AF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F$7),0)
)
/IF($H$5="10aあたり",$I$3*10,1),"")</f>
        <v>0</v>
      </c>
      <c r="AG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G$7),0)
)
/IF($H$5="10aあたり",$I$3*10,1),"")</f>
        <v>0</v>
      </c>
      <c r="AH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H$7),0)
)
/IF($H$5="10aあたり",$I$3*10,1),"")</f>
        <v>0</v>
      </c>
      <c r="AI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I$7),0)
)
/IF($H$5="10aあたり",$I$3*10,1),"")</f>
        <v>0</v>
      </c>
      <c r="AJ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J$7),0)
)
/IF($H$5="10aあたり",$I$3*10,1),"")</f>
        <v>0</v>
      </c>
      <c r="AK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K$7),0)
)
/IF($H$5="10aあたり",$I$3*10,1),"")</f>
        <v>0</v>
      </c>
      <c r="AL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L$7),0)
)
/IF($H$5="10aあたり",$I$3*10,1),"")</f>
        <v>0</v>
      </c>
      <c r="AM115" s="35">
        <f ca="1">IFERROR(
(
SUMIFS(IF($H$4="作業時間（hh:mm）",中間処理!$G:$G,中間処理!$I:$I),中間処理!$E:$E,IF($H$3="すべての作付","&lt;&gt;",$H$3),中間処理!$F:$F,$G115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115,中間処理!$B:$B,"予定",中間処理!$C:$C,"&gt;="&amp;$H$1,中間処理!$C:$C,"&lt;="&amp;$H$2,中間処理!$D:$D,AM$7),0)
)
/IF($H$5="10aあたり",$I$3*10,1),"")</f>
        <v>0</v>
      </c>
    </row>
    <row r="116" spans="8:39">
      <c r="H116" s="13"/>
      <c r="I116" s="22" t="str">
        <f>IF(H116="","",
IF(H$4="作業時間（hh:mm）",SUM(J116:AM116),
IF(
COUNTIFS(単価情報!C:C,G116,単価情報!B:B,"作業者",単価情報!K:K,"&gt;="&amp;H$1,単価情報!J:J,"&lt;="&amp;H$2)
+COUNTIFS(単価情報!C:C,G116,単価情報!B:B,"作業者",単価情報!K:K,"",単価情報!J:J,"&lt;="&amp;H$2)=0,
"単価設定なし",SUM(J116:AM116))))</f>
        <v/>
      </c>
      <c r="J116" s="34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J$7),0)
)
/IF($H$5="10aあたり",$I$3*10,1),"")</f>
        <v>0</v>
      </c>
      <c r="K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K$7),0)
)
/IF($H$5="10aあたり",$I$3*10,1),"")</f>
        <v>0</v>
      </c>
      <c r="L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L$7),0)
)
/IF($H$5="10aあたり",$I$3*10,1),"")</f>
        <v>0</v>
      </c>
      <c r="M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M$7),0)
)
/IF($H$5="10aあたり",$I$3*10,1),"")</f>
        <v>0</v>
      </c>
      <c r="N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N$7),0)
)
/IF($H$5="10aあたり",$I$3*10,1),"")</f>
        <v>0</v>
      </c>
      <c r="O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O$7),0)
)
/IF($H$5="10aあたり",$I$3*10,1),"")</f>
        <v>0</v>
      </c>
      <c r="P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P$7),0)
)
/IF($H$5="10aあたり",$I$3*10,1),"")</f>
        <v>0</v>
      </c>
      <c r="Q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Q$7),0)
)
/IF($H$5="10aあたり",$I$3*10,1),"")</f>
        <v>0</v>
      </c>
      <c r="R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R$7),0)
)
/IF($H$5="10aあたり",$I$3*10,1),"")</f>
        <v>0</v>
      </c>
      <c r="S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S$7),0)
)
/IF($H$5="10aあたり",$I$3*10,1),"")</f>
        <v>0</v>
      </c>
      <c r="T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T$7),0)
)
/IF($H$5="10aあたり",$I$3*10,1),"")</f>
        <v>0</v>
      </c>
      <c r="U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U$7),0)
)
/IF($H$5="10aあたり",$I$3*10,1),"")</f>
        <v>0</v>
      </c>
      <c r="V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V$7),0)
)
/IF($H$5="10aあたり",$I$3*10,1),"")</f>
        <v>0</v>
      </c>
      <c r="W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W$7),0)
)
/IF($H$5="10aあたり",$I$3*10,1),"")</f>
        <v>0</v>
      </c>
      <c r="X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X$7),0)
)
/IF($H$5="10aあたり",$I$3*10,1),"")</f>
        <v>0</v>
      </c>
      <c r="Y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Y$7),0)
)
/IF($H$5="10aあたり",$I$3*10,1),"")</f>
        <v>0</v>
      </c>
      <c r="Z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Z$7),0)
)
/IF($H$5="10aあたり",$I$3*10,1),"")</f>
        <v>0</v>
      </c>
      <c r="AA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A$7),0)
)
/IF($H$5="10aあたり",$I$3*10,1),"")</f>
        <v>0</v>
      </c>
      <c r="AB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B$7),0)
)
/IF($H$5="10aあたり",$I$3*10,1),"")</f>
        <v>0</v>
      </c>
      <c r="AC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C$7),0)
)
/IF($H$5="10aあたり",$I$3*10,1),"")</f>
        <v>0</v>
      </c>
      <c r="AD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D$7),0)
)
/IF($H$5="10aあたり",$I$3*10,1),"")</f>
        <v>0</v>
      </c>
      <c r="AE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E$7),0)
)
/IF($H$5="10aあたり",$I$3*10,1),"")</f>
        <v>0</v>
      </c>
      <c r="AF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F$7),0)
)
/IF($H$5="10aあたり",$I$3*10,1),"")</f>
        <v>0</v>
      </c>
      <c r="AG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G$7),0)
)
/IF($H$5="10aあたり",$I$3*10,1),"")</f>
        <v>0</v>
      </c>
      <c r="AH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H$7),0)
)
/IF($H$5="10aあたり",$I$3*10,1),"")</f>
        <v>0</v>
      </c>
      <c r="AI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I$7),0)
)
/IF($H$5="10aあたり",$I$3*10,1),"")</f>
        <v>0</v>
      </c>
      <c r="AJ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J$7),0)
)
/IF($H$5="10aあたり",$I$3*10,1),"")</f>
        <v>0</v>
      </c>
      <c r="AK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K$7),0)
)
/IF($H$5="10aあたり",$I$3*10,1),"")</f>
        <v>0</v>
      </c>
      <c r="AL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L$7),0)
)
/IF($H$5="10aあたり",$I$3*10,1),"")</f>
        <v>0</v>
      </c>
      <c r="AM116" s="35">
        <f ca="1">IFERROR(
(
SUMIFS(IF($H$4="作業時間（hh:mm）",中間処理!$G:$G,中間処理!$I:$I),中間処理!$E:$E,IF($H$3="すべての作付","&lt;&gt;",$H$3),中間処理!$F:$F,$G116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116,中間処理!$B:$B,"予定",中間処理!$C:$C,"&gt;="&amp;$H$1,中間処理!$C:$C,"&lt;="&amp;$H$2,中間処理!$D:$D,AM$7),0)
)
/IF($H$5="10aあたり",$I$3*10,1),"")</f>
        <v>0</v>
      </c>
    </row>
    <row r="117" spans="8:39">
      <c r="H117" s="13"/>
      <c r="I117" s="22" t="str">
        <f>IF(H117="","",
IF(H$4="作業時間（hh:mm）",SUM(J117:AM117),
IF(
COUNTIFS(単価情報!C:C,G117,単価情報!B:B,"作業者",単価情報!K:K,"&gt;="&amp;H$1,単価情報!J:J,"&lt;="&amp;H$2)
+COUNTIFS(単価情報!C:C,G117,単価情報!B:B,"作業者",単価情報!K:K,"",単価情報!J:J,"&lt;="&amp;H$2)=0,
"単価設定なし",SUM(J117:AM117))))</f>
        <v/>
      </c>
      <c r="J117" s="34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J$7),0)
)
/IF($H$5="10aあたり",$I$3*10,1),"")</f>
        <v>0</v>
      </c>
      <c r="K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K$7),0)
)
/IF($H$5="10aあたり",$I$3*10,1),"")</f>
        <v>0</v>
      </c>
      <c r="L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L$7),0)
)
/IF($H$5="10aあたり",$I$3*10,1),"")</f>
        <v>0</v>
      </c>
      <c r="M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M$7),0)
)
/IF($H$5="10aあたり",$I$3*10,1),"")</f>
        <v>0</v>
      </c>
      <c r="N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N$7),0)
)
/IF($H$5="10aあたり",$I$3*10,1),"")</f>
        <v>0</v>
      </c>
      <c r="O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O$7),0)
)
/IF($H$5="10aあたり",$I$3*10,1),"")</f>
        <v>0</v>
      </c>
      <c r="P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P$7),0)
)
/IF($H$5="10aあたり",$I$3*10,1),"")</f>
        <v>0</v>
      </c>
      <c r="Q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Q$7),0)
)
/IF($H$5="10aあたり",$I$3*10,1),"")</f>
        <v>0</v>
      </c>
      <c r="R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R$7),0)
)
/IF($H$5="10aあたり",$I$3*10,1),"")</f>
        <v>0</v>
      </c>
      <c r="S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S$7),0)
)
/IF($H$5="10aあたり",$I$3*10,1),"")</f>
        <v>0</v>
      </c>
      <c r="T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T$7),0)
)
/IF($H$5="10aあたり",$I$3*10,1),"")</f>
        <v>0</v>
      </c>
      <c r="U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U$7),0)
)
/IF($H$5="10aあたり",$I$3*10,1),"")</f>
        <v>0</v>
      </c>
      <c r="V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V$7),0)
)
/IF($H$5="10aあたり",$I$3*10,1),"")</f>
        <v>0</v>
      </c>
      <c r="W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W$7),0)
)
/IF($H$5="10aあたり",$I$3*10,1),"")</f>
        <v>0</v>
      </c>
      <c r="X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X$7),0)
)
/IF($H$5="10aあたり",$I$3*10,1),"")</f>
        <v>0</v>
      </c>
      <c r="Y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Y$7),0)
)
/IF($H$5="10aあたり",$I$3*10,1),"")</f>
        <v>0</v>
      </c>
      <c r="Z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Z$7),0)
)
/IF($H$5="10aあたり",$I$3*10,1),"")</f>
        <v>0</v>
      </c>
      <c r="AA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A$7),0)
)
/IF($H$5="10aあたり",$I$3*10,1),"")</f>
        <v>0</v>
      </c>
      <c r="AB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B$7),0)
)
/IF($H$5="10aあたり",$I$3*10,1),"")</f>
        <v>0</v>
      </c>
      <c r="AC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C$7),0)
)
/IF($H$5="10aあたり",$I$3*10,1),"")</f>
        <v>0</v>
      </c>
      <c r="AD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D$7),0)
)
/IF($H$5="10aあたり",$I$3*10,1),"")</f>
        <v>0</v>
      </c>
      <c r="AE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E$7),0)
)
/IF($H$5="10aあたり",$I$3*10,1),"")</f>
        <v>0</v>
      </c>
      <c r="AF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F$7),0)
)
/IF($H$5="10aあたり",$I$3*10,1),"")</f>
        <v>0</v>
      </c>
      <c r="AG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G$7),0)
)
/IF($H$5="10aあたり",$I$3*10,1),"")</f>
        <v>0</v>
      </c>
      <c r="AH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H$7),0)
)
/IF($H$5="10aあたり",$I$3*10,1),"")</f>
        <v>0</v>
      </c>
      <c r="AI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I$7),0)
)
/IF($H$5="10aあたり",$I$3*10,1),"")</f>
        <v>0</v>
      </c>
      <c r="AJ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J$7),0)
)
/IF($H$5="10aあたり",$I$3*10,1),"")</f>
        <v>0</v>
      </c>
      <c r="AK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K$7),0)
)
/IF($H$5="10aあたり",$I$3*10,1),"")</f>
        <v>0</v>
      </c>
      <c r="AL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L$7),0)
)
/IF($H$5="10aあたり",$I$3*10,1),"")</f>
        <v>0</v>
      </c>
      <c r="AM117" s="35">
        <f ca="1">IFERROR(
(
SUMIFS(IF($H$4="作業時間（hh:mm）",中間処理!$G:$G,中間処理!$I:$I),中間処理!$E:$E,IF($H$3="すべての作付","&lt;&gt;",$H$3),中間処理!$F:$F,$G117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117,中間処理!$B:$B,"予定",中間処理!$C:$C,"&gt;="&amp;$H$1,中間処理!$C:$C,"&lt;="&amp;$H$2,中間処理!$D:$D,AM$7),0)
)
/IF($H$5="10aあたり",$I$3*10,1),"")</f>
        <v>0</v>
      </c>
    </row>
    <row r="118" spans="8:39">
      <c r="H118" s="13"/>
      <c r="I118" s="22" t="str">
        <f>IF(H118="","",
IF(H$4="作業時間（hh:mm）",SUM(J118:AM118),
IF(
COUNTIFS(単価情報!C:C,G118,単価情報!B:B,"作業者",単価情報!K:K,"&gt;="&amp;H$1,単価情報!J:J,"&lt;="&amp;H$2)
+COUNTIFS(単価情報!C:C,G118,単価情報!B:B,"作業者",単価情報!K:K,"",単価情報!J:J,"&lt;="&amp;H$2)=0,
"単価設定なし",SUM(J118:AM118))))</f>
        <v/>
      </c>
      <c r="J118" s="34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J$7),0)
)
/IF($H$5="10aあたり",$I$3*10,1),"")</f>
        <v>0</v>
      </c>
      <c r="K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K$7),0)
)
/IF($H$5="10aあたり",$I$3*10,1),"")</f>
        <v>0</v>
      </c>
      <c r="L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L$7),0)
)
/IF($H$5="10aあたり",$I$3*10,1),"")</f>
        <v>0</v>
      </c>
      <c r="M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M$7),0)
)
/IF($H$5="10aあたり",$I$3*10,1),"")</f>
        <v>0</v>
      </c>
      <c r="N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N$7),0)
)
/IF($H$5="10aあたり",$I$3*10,1),"")</f>
        <v>0</v>
      </c>
      <c r="O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O$7),0)
)
/IF($H$5="10aあたり",$I$3*10,1),"")</f>
        <v>0</v>
      </c>
      <c r="P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P$7),0)
)
/IF($H$5="10aあたり",$I$3*10,1),"")</f>
        <v>0</v>
      </c>
      <c r="Q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Q$7),0)
)
/IF($H$5="10aあたり",$I$3*10,1),"")</f>
        <v>0</v>
      </c>
      <c r="R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R$7),0)
)
/IF($H$5="10aあたり",$I$3*10,1),"")</f>
        <v>0</v>
      </c>
      <c r="S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S$7),0)
)
/IF($H$5="10aあたり",$I$3*10,1),"")</f>
        <v>0</v>
      </c>
      <c r="T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T$7),0)
)
/IF($H$5="10aあたり",$I$3*10,1),"")</f>
        <v>0</v>
      </c>
      <c r="U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U$7),0)
)
/IF($H$5="10aあたり",$I$3*10,1),"")</f>
        <v>0</v>
      </c>
      <c r="V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V$7),0)
)
/IF($H$5="10aあたり",$I$3*10,1),"")</f>
        <v>0</v>
      </c>
      <c r="W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W$7),0)
)
/IF($H$5="10aあたり",$I$3*10,1),"")</f>
        <v>0</v>
      </c>
      <c r="X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X$7),0)
)
/IF($H$5="10aあたり",$I$3*10,1),"")</f>
        <v>0</v>
      </c>
      <c r="Y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Y$7),0)
)
/IF($H$5="10aあたり",$I$3*10,1),"")</f>
        <v>0</v>
      </c>
      <c r="Z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Z$7),0)
)
/IF($H$5="10aあたり",$I$3*10,1),"")</f>
        <v>0</v>
      </c>
      <c r="AA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A$7),0)
)
/IF($H$5="10aあたり",$I$3*10,1),"")</f>
        <v>0</v>
      </c>
      <c r="AB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B$7),0)
)
/IF($H$5="10aあたり",$I$3*10,1),"")</f>
        <v>0</v>
      </c>
      <c r="AC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C$7),0)
)
/IF($H$5="10aあたり",$I$3*10,1),"")</f>
        <v>0</v>
      </c>
      <c r="AD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D$7),0)
)
/IF($H$5="10aあたり",$I$3*10,1),"")</f>
        <v>0</v>
      </c>
      <c r="AE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E$7),0)
)
/IF($H$5="10aあたり",$I$3*10,1),"")</f>
        <v>0</v>
      </c>
      <c r="AF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F$7),0)
)
/IF($H$5="10aあたり",$I$3*10,1),"")</f>
        <v>0</v>
      </c>
      <c r="AG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G$7),0)
)
/IF($H$5="10aあたり",$I$3*10,1),"")</f>
        <v>0</v>
      </c>
      <c r="AH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H$7),0)
)
/IF($H$5="10aあたり",$I$3*10,1),"")</f>
        <v>0</v>
      </c>
      <c r="AI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I$7),0)
)
/IF($H$5="10aあたり",$I$3*10,1),"")</f>
        <v>0</v>
      </c>
      <c r="AJ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J$7),0)
)
/IF($H$5="10aあたり",$I$3*10,1),"")</f>
        <v>0</v>
      </c>
      <c r="AK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K$7),0)
)
/IF($H$5="10aあたり",$I$3*10,1),"")</f>
        <v>0</v>
      </c>
      <c r="AL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L$7),0)
)
/IF($H$5="10aあたり",$I$3*10,1),"")</f>
        <v>0</v>
      </c>
      <c r="AM118" s="35">
        <f ca="1">IFERROR(
(
SUMIFS(IF($H$4="作業時間（hh:mm）",中間処理!$G:$G,中間処理!$I:$I),中間処理!$E:$E,IF($H$3="すべての作付","&lt;&gt;",$H$3),中間処理!$F:$F,$G118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118,中間処理!$B:$B,"予定",中間処理!$C:$C,"&gt;="&amp;$H$1,中間処理!$C:$C,"&lt;="&amp;$H$2,中間処理!$D:$D,AM$7),0)
)
/IF($H$5="10aあたり",$I$3*10,1),"")</f>
        <v>0</v>
      </c>
    </row>
    <row r="119" spans="8:39">
      <c r="H119" s="13"/>
      <c r="I119" s="22" t="str">
        <f>IF(H119="","",
IF(H$4="作業時間（hh:mm）",SUM(J119:AM119),
IF(
COUNTIFS(単価情報!C:C,G119,単価情報!B:B,"作業者",単価情報!K:K,"&gt;="&amp;H$1,単価情報!J:J,"&lt;="&amp;H$2)
+COUNTIFS(単価情報!C:C,G119,単価情報!B:B,"作業者",単価情報!K:K,"",単価情報!J:J,"&lt;="&amp;H$2)=0,
"単価設定なし",SUM(J119:AM119))))</f>
        <v/>
      </c>
      <c r="J119" s="34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J$7),0)
)
/IF($H$5="10aあたり",$I$3*10,1),"")</f>
        <v>0</v>
      </c>
      <c r="K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K$7),0)
)
/IF($H$5="10aあたり",$I$3*10,1),"")</f>
        <v>0</v>
      </c>
      <c r="L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L$7),0)
)
/IF($H$5="10aあたり",$I$3*10,1),"")</f>
        <v>0</v>
      </c>
      <c r="M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M$7),0)
)
/IF($H$5="10aあたり",$I$3*10,1),"")</f>
        <v>0</v>
      </c>
      <c r="N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N$7),0)
)
/IF($H$5="10aあたり",$I$3*10,1),"")</f>
        <v>0</v>
      </c>
      <c r="O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O$7),0)
)
/IF($H$5="10aあたり",$I$3*10,1),"")</f>
        <v>0</v>
      </c>
      <c r="P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P$7),0)
)
/IF($H$5="10aあたり",$I$3*10,1),"")</f>
        <v>0</v>
      </c>
      <c r="Q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Q$7),0)
)
/IF($H$5="10aあたり",$I$3*10,1),"")</f>
        <v>0</v>
      </c>
      <c r="R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R$7),0)
)
/IF($H$5="10aあたり",$I$3*10,1),"")</f>
        <v>0</v>
      </c>
      <c r="S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S$7),0)
)
/IF($H$5="10aあたり",$I$3*10,1),"")</f>
        <v>0</v>
      </c>
      <c r="T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T$7),0)
)
/IF($H$5="10aあたり",$I$3*10,1),"")</f>
        <v>0</v>
      </c>
      <c r="U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U$7),0)
)
/IF($H$5="10aあたり",$I$3*10,1),"")</f>
        <v>0</v>
      </c>
      <c r="V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V$7),0)
)
/IF($H$5="10aあたり",$I$3*10,1),"")</f>
        <v>0</v>
      </c>
      <c r="W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W$7),0)
)
/IF($H$5="10aあたり",$I$3*10,1),"")</f>
        <v>0</v>
      </c>
      <c r="X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X$7),0)
)
/IF($H$5="10aあたり",$I$3*10,1),"")</f>
        <v>0</v>
      </c>
      <c r="Y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Y$7),0)
)
/IF($H$5="10aあたり",$I$3*10,1),"")</f>
        <v>0</v>
      </c>
      <c r="Z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Z$7),0)
)
/IF($H$5="10aあたり",$I$3*10,1),"")</f>
        <v>0</v>
      </c>
      <c r="AA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A$7),0)
)
/IF($H$5="10aあたり",$I$3*10,1),"")</f>
        <v>0</v>
      </c>
      <c r="AB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B$7),0)
)
/IF($H$5="10aあたり",$I$3*10,1),"")</f>
        <v>0</v>
      </c>
      <c r="AC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C$7),0)
)
/IF($H$5="10aあたり",$I$3*10,1),"")</f>
        <v>0</v>
      </c>
      <c r="AD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D$7),0)
)
/IF($H$5="10aあたり",$I$3*10,1),"")</f>
        <v>0</v>
      </c>
      <c r="AE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E$7),0)
)
/IF($H$5="10aあたり",$I$3*10,1),"")</f>
        <v>0</v>
      </c>
      <c r="AF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F$7),0)
)
/IF($H$5="10aあたり",$I$3*10,1),"")</f>
        <v>0</v>
      </c>
      <c r="AG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G$7),0)
)
/IF($H$5="10aあたり",$I$3*10,1),"")</f>
        <v>0</v>
      </c>
      <c r="AH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H$7),0)
)
/IF($H$5="10aあたり",$I$3*10,1),"")</f>
        <v>0</v>
      </c>
      <c r="AI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I$7),0)
)
/IF($H$5="10aあたり",$I$3*10,1),"")</f>
        <v>0</v>
      </c>
      <c r="AJ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J$7),0)
)
/IF($H$5="10aあたり",$I$3*10,1),"")</f>
        <v>0</v>
      </c>
      <c r="AK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K$7),0)
)
/IF($H$5="10aあたり",$I$3*10,1),"")</f>
        <v>0</v>
      </c>
      <c r="AL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L$7),0)
)
/IF($H$5="10aあたり",$I$3*10,1),"")</f>
        <v>0</v>
      </c>
      <c r="AM119" s="35">
        <f ca="1">IFERROR(
(
SUMIFS(IF($H$4="作業時間（hh:mm）",中間処理!$G:$G,中間処理!$I:$I),中間処理!$E:$E,IF($H$3="すべての作付","&lt;&gt;",$H$3),中間処理!$F:$F,$G119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119,中間処理!$B:$B,"予定",中間処理!$C:$C,"&gt;="&amp;$H$1,中間処理!$C:$C,"&lt;="&amp;$H$2,中間処理!$D:$D,AM$7),0)
)
/IF($H$5="10aあたり",$I$3*10,1),"")</f>
        <v>0</v>
      </c>
    </row>
    <row r="120" spans="8:39">
      <c r="H120" s="13"/>
      <c r="I120" s="22" t="str">
        <f>IF(H120="","",
IF(H$4="作業時間（hh:mm）",SUM(J120:AM120),
IF(
COUNTIFS(単価情報!C:C,G120,単価情報!B:B,"作業者",単価情報!K:K,"&gt;="&amp;H$1,単価情報!J:J,"&lt;="&amp;H$2)
+COUNTIFS(単価情報!C:C,G120,単価情報!B:B,"作業者",単価情報!K:K,"",単価情報!J:J,"&lt;="&amp;H$2)=0,
"単価設定なし",SUM(J120:AM120))))</f>
        <v/>
      </c>
      <c r="J120" s="34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J$7),0)
)
/IF($H$5="10aあたり",$I$3*10,1),"")</f>
        <v>0</v>
      </c>
      <c r="K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K$7),0)
)
/IF($H$5="10aあたり",$I$3*10,1),"")</f>
        <v>0</v>
      </c>
      <c r="L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L$7),0)
)
/IF($H$5="10aあたり",$I$3*10,1),"")</f>
        <v>0</v>
      </c>
      <c r="M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M$7),0)
)
/IF($H$5="10aあたり",$I$3*10,1),"")</f>
        <v>0</v>
      </c>
      <c r="N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N$7),0)
)
/IF($H$5="10aあたり",$I$3*10,1),"")</f>
        <v>0</v>
      </c>
      <c r="O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O$7),0)
)
/IF($H$5="10aあたり",$I$3*10,1),"")</f>
        <v>0</v>
      </c>
      <c r="P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P$7),0)
)
/IF($H$5="10aあたり",$I$3*10,1),"")</f>
        <v>0</v>
      </c>
      <c r="Q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Q$7),0)
)
/IF($H$5="10aあたり",$I$3*10,1),"")</f>
        <v>0</v>
      </c>
      <c r="R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R$7),0)
)
/IF($H$5="10aあたり",$I$3*10,1),"")</f>
        <v>0</v>
      </c>
      <c r="S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S$7),0)
)
/IF($H$5="10aあたり",$I$3*10,1),"")</f>
        <v>0</v>
      </c>
      <c r="T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T$7),0)
)
/IF($H$5="10aあたり",$I$3*10,1),"")</f>
        <v>0</v>
      </c>
      <c r="U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U$7),0)
)
/IF($H$5="10aあたり",$I$3*10,1),"")</f>
        <v>0</v>
      </c>
      <c r="V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V$7),0)
)
/IF($H$5="10aあたり",$I$3*10,1),"")</f>
        <v>0</v>
      </c>
      <c r="W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W$7),0)
)
/IF($H$5="10aあたり",$I$3*10,1),"")</f>
        <v>0</v>
      </c>
      <c r="X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X$7),0)
)
/IF($H$5="10aあたり",$I$3*10,1),"")</f>
        <v>0</v>
      </c>
      <c r="Y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Y$7),0)
)
/IF($H$5="10aあたり",$I$3*10,1),"")</f>
        <v>0</v>
      </c>
      <c r="Z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Z$7),0)
)
/IF($H$5="10aあたり",$I$3*10,1),"")</f>
        <v>0</v>
      </c>
      <c r="AA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A$7),0)
)
/IF($H$5="10aあたり",$I$3*10,1),"")</f>
        <v>0</v>
      </c>
      <c r="AB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B$7),0)
)
/IF($H$5="10aあたり",$I$3*10,1),"")</f>
        <v>0</v>
      </c>
      <c r="AC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C$7),0)
)
/IF($H$5="10aあたり",$I$3*10,1),"")</f>
        <v>0</v>
      </c>
      <c r="AD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D$7),0)
)
/IF($H$5="10aあたり",$I$3*10,1),"")</f>
        <v>0</v>
      </c>
      <c r="AE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E$7),0)
)
/IF($H$5="10aあたり",$I$3*10,1),"")</f>
        <v>0</v>
      </c>
      <c r="AF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F$7),0)
)
/IF($H$5="10aあたり",$I$3*10,1),"")</f>
        <v>0</v>
      </c>
      <c r="AG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G$7),0)
)
/IF($H$5="10aあたり",$I$3*10,1),"")</f>
        <v>0</v>
      </c>
      <c r="AH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H$7),0)
)
/IF($H$5="10aあたり",$I$3*10,1),"")</f>
        <v>0</v>
      </c>
      <c r="AI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I$7),0)
)
/IF($H$5="10aあたり",$I$3*10,1),"")</f>
        <v>0</v>
      </c>
      <c r="AJ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J$7),0)
)
/IF($H$5="10aあたり",$I$3*10,1),"")</f>
        <v>0</v>
      </c>
      <c r="AK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K$7),0)
)
/IF($H$5="10aあたり",$I$3*10,1),"")</f>
        <v>0</v>
      </c>
      <c r="AL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L$7),0)
)
/IF($H$5="10aあたり",$I$3*10,1),"")</f>
        <v>0</v>
      </c>
      <c r="AM120" s="35">
        <f ca="1">IFERROR(
(
SUMIFS(IF($H$4="作業時間（hh:mm）",中間処理!$G:$G,中間処理!$I:$I),中間処理!$E:$E,IF($H$3="すべての作付","&lt;&gt;",$H$3),中間処理!$F:$F,$G120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120,中間処理!$B:$B,"予定",中間処理!$C:$C,"&gt;="&amp;$H$1,中間処理!$C:$C,"&lt;="&amp;$H$2,中間処理!$D:$D,AM$7),0)
)
/IF($H$5="10aあたり",$I$3*10,1),"")</f>
        <v>0</v>
      </c>
    </row>
    <row r="121" spans="8:39">
      <c r="H121" s="13"/>
      <c r="I121" s="22" t="str">
        <f>IF(H121="","",
IF(H$4="作業時間（hh:mm）",SUM(J121:AM121),
IF(
COUNTIFS(単価情報!C:C,G121,単価情報!B:B,"作業者",単価情報!K:K,"&gt;="&amp;H$1,単価情報!J:J,"&lt;="&amp;H$2)
+COUNTIFS(単価情報!C:C,G121,単価情報!B:B,"作業者",単価情報!K:K,"",単価情報!J:J,"&lt;="&amp;H$2)=0,
"単価設定なし",SUM(J121:AM121))))</f>
        <v/>
      </c>
      <c r="J121" s="34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J$7),0)
)
/IF($H$5="10aあたり",$I$3*10,1),"")</f>
        <v>0</v>
      </c>
      <c r="K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K$7),0)
)
/IF($H$5="10aあたり",$I$3*10,1),"")</f>
        <v>0</v>
      </c>
      <c r="L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L$7),0)
)
/IF($H$5="10aあたり",$I$3*10,1),"")</f>
        <v>0</v>
      </c>
      <c r="M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M$7),0)
)
/IF($H$5="10aあたり",$I$3*10,1),"")</f>
        <v>0</v>
      </c>
      <c r="N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N$7),0)
)
/IF($H$5="10aあたり",$I$3*10,1),"")</f>
        <v>0</v>
      </c>
      <c r="O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O$7),0)
)
/IF($H$5="10aあたり",$I$3*10,1),"")</f>
        <v>0</v>
      </c>
      <c r="P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P$7),0)
)
/IF($H$5="10aあたり",$I$3*10,1),"")</f>
        <v>0</v>
      </c>
      <c r="Q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Q$7),0)
)
/IF($H$5="10aあたり",$I$3*10,1),"")</f>
        <v>0</v>
      </c>
      <c r="R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R$7),0)
)
/IF($H$5="10aあたり",$I$3*10,1),"")</f>
        <v>0</v>
      </c>
      <c r="S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S$7),0)
)
/IF($H$5="10aあたり",$I$3*10,1),"")</f>
        <v>0</v>
      </c>
      <c r="T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T$7),0)
)
/IF($H$5="10aあたり",$I$3*10,1),"")</f>
        <v>0</v>
      </c>
      <c r="U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U$7),0)
)
/IF($H$5="10aあたり",$I$3*10,1),"")</f>
        <v>0</v>
      </c>
      <c r="V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V$7),0)
)
/IF($H$5="10aあたり",$I$3*10,1),"")</f>
        <v>0</v>
      </c>
      <c r="W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W$7),0)
)
/IF($H$5="10aあたり",$I$3*10,1),"")</f>
        <v>0</v>
      </c>
      <c r="X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X$7),0)
)
/IF($H$5="10aあたり",$I$3*10,1),"")</f>
        <v>0</v>
      </c>
      <c r="Y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Y$7),0)
)
/IF($H$5="10aあたり",$I$3*10,1),"")</f>
        <v>0</v>
      </c>
      <c r="Z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Z$7),0)
)
/IF($H$5="10aあたり",$I$3*10,1),"")</f>
        <v>0</v>
      </c>
      <c r="AA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A$7),0)
)
/IF($H$5="10aあたり",$I$3*10,1),"")</f>
        <v>0</v>
      </c>
      <c r="AB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B$7),0)
)
/IF($H$5="10aあたり",$I$3*10,1),"")</f>
        <v>0</v>
      </c>
      <c r="AC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C$7),0)
)
/IF($H$5="10aあたり",$I$3*10,1),"")</f>
        <v>0</v>
      </c>
      <c r="AD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D$7),0)
)
/IF($H$5="10aあたり",$I$3*10,1),"")</f>
        <v>0</v>
      </c>
      <c r="AE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E$7),0)
)
/IF($H$5="10aあたり",$I$3*10,1),"")</f>
        <v>0</v>
      </c>
      <c r="AF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F$7),0)
)
/IF($H$5="10aあたり",$I$3*10,1),"")</f>
        <v>0</v>
      </c>
      <c r="AG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G$7),0)
)
/IF($H$5="10aあたり",$I$3*10,1),"")</f>
        <v>0</v>
      </c>
      <c r="AH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H$7),0)
)
/IF($H$5="10aあたり",$I$3*10,1),"")</f>
        <v>0</v>
      </c>
      <c r="AI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I$7),0)
)
/IF($H$5="10aあたり",$I$3*10,1),"")</f>
        <v>0</v>
      </c>
      <c r="AJ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J$7),0)
)
/IF($H$5="10aあたり",$I$3*10,1),"")</f>
        <v>0</v>
      </c>
      <c r="AK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K$7),0)
)
/IF($H$5="10aあたり",$I$3*10,1),"")</f>
        <v>0</v>
      </c>
      <c r="AL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L$7),0)
)
/IF($H$5="10aあたり",$I$3*10,1),"")</f>
        <v>0</v>
      </c>
      <c r="AM121" s="35">
        <f ca="1">IFERROR(
(
SUMIFS(IF($H$4="作業時間（hh:mm）",中間処理!$G:$G,中間処理!$I:$I),中間処理!$E:$E,IF($H$3="すべての作付","&lt;&gt;",$H$3),中間処理!$F:$F,$G121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121,中間処理!$B:$B,"予定",中間処理!$C:$C,"&gt;="&amp;$H$1,中間処理!$C:$C,"&lt;="&amp;$H$2,中間処理!$D:$D,AM$7),0)
)
/IF($H$5="10aあたり",$I$3*10,1),"")</f>
        <v>0</v>
      </c>
    </row>
    <row r="122" spans="8:39">
      <c r="H122" s="13"/>
      <c r="I122" s="22" t="str">
        <f>IF(H122="","",
IF(H$4="作業時間（hh:mm）",SUM(J122:AM122),
IF(
COUNTIFS(単価情報!C:C,G122,単価情報!B:B,"作業者",単価情報!K:K,"&gt;="&amp;H$1,単価情報!J:J,"&lt;="&amp;H$2)
+COUNTIFS(単価情報!C:C,G122,単価情報!B:B,"作業者",単価情報!K:K,"",単価情報!J:J,"&lt;="&amp;H$2)=0,
"単価設定なし",SUM(J122:AM122))))</f>
        <v/>
      </c>
      <c r="J122" s="34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J$7),0)
)
/IF($H$5="10aあたり",$I$3*10,1),"")</f>
        <v>0</v>
      </c>
      <c r="K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K$7),0)
)
/IF($H$5="10aあたり",$I$3*10,1),"")</f>
        <v>0</v>
      </c>
      <c r="L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L$7),0)
)
/IF($H$5="10aあたり",$I$3*10,1),"")</f>
        <v>0</v>
      </c>
      <c r="M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M$7),0)
)
/IF($H$5="10aあたり",$I$3*10,1),"")</f>
        <v>0</v>
      </c>
      <c r="N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N$7),0)
)
/IF($H$5="10aあたり",$I$3*10,1),"")</f>
        <v>0</v>
      </c>
      <c r="O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O$7),0)
)
/IF($H$5="10aあたり",$I$3*10,1),"")</f>
        <v>0</v>
      </c>
      <c r="P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P$7),0)
)
/IF($H$5="10aあたり",$I$3*10,1),"")</f>
        <v>0</v>
      </c>
      <c r="Q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Q$7),0)
)
/IF($H$5="10aあたり",$I$3*10,1),"")</f>
        <v>0</v>
      </c>
      <c r="R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R$7),0)
)
/IF($H$5="10aあたり",$I$3*10,1),"")</f>
        <v>0</v>
      </c>
      <c r="S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S$7),0)
)
/IF($H$5="10aあたり",$I$3*10,1),"")</f>
        <v>0</v>
      </c>
      <c r="T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T$7),0)
)
/IF($H$5="10aあたり",$I$3*10,1),"")</f>
        <v>0</v>
      </c>
      <c r="U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U$7),0)
)
/IF($H$5="10aあたり",$I$3*10,1),"")</f>
        <v>0</v>
      </c>
      <c r="V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V$7),0)
)
/IF($H$5="10aあたり",$I$3*10,1),"")</f>
        <v>0</v>
      </c>
      <c r="W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W$7),0)
)
/IF($H$5="10aあたり",$I$3*10,1),"")</f>
        <v>0</v>
      </c>
      <c r="X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X$7),0)
)
/IF($H$5="10aあたり",$I$3*10,1),"")</f>
        <v>0</v>
      </c>
      <c r="Y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Y$7),0)
)
/IF($H$5="10aあたり",$I$3*10,1),"")</f>
        <v>0</v>
      </c>
      <c r="Z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Z$7),0)
)
/IF($H$5="10aあたり",$I$3*10,1),"")</f>
        <v>0</v>
      </c>
      <c r="AA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A$7),0)
)
/IF($H$5="10aあたり",$I$3*10,1),"")</f>
        <v>0</v>
      </c>
      <c r="AB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B$7),0)
)
/IF($H$5="10aあたり",$I$3*10,1),"")</f>
        <v>0</v>
      </c>
      <c r="AC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C$7),0)
)
/IF($H$5="10aあたり",$I$3*10,1),"")</f>
        <v>0</v>
      </c>
      <c r="AD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D$7),0)
)
/IF($H$5="10aあたり",$I$3*10,1),"")</f>
        <v>0</v>
      </c>
      <c r="AE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E$7),0)
)
/IF($H$5="10aあたり",$I$3*10,1),"")</f>
        <v>0</v>
      </c>
      <c r="AF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F$7),0)
)
/IF($H$5="10aあたり",$I$3*10,1),"")</f>
        <v>0</v>
      </c>
      <c r="AG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G$7),0)
)
/IF($H$5="10aあたり",$I$3*10,1),"")</f>
        <v>0</v>
      </c>
      <c r="AH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H$7),0)
)
/IF($H$5="10aあたり",$I$3*10,1),"")</f>
        <v>0</v>
      </c>
      <c r="AI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I$7),0)
)
/IF($H$5="10aあたり",$I$3*10,1),"")</f>
        <v>0</v>
      </c>
      <c r="AJ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J$7),0)
)
/IF($H$5="10aあたり",$I$3*10,1),"")</f>
        <v>0</v>
      </c>
      <c r="AK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K$7),0)
)
/IF($H$5="10aあたり",$I$3*10,1),"")</f>
        <v>0</v>
      </c>
      <c r="AL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L$7),0)
)
/IF($H$5="10aあたり",$I$3*10,1),"")</f>
        <v>0</v>
      </c>
      <c r="AM122" s="35">
        <f ca="1">IFERROR(
(
SUMIFS(IF($H$4="作業時間（hh:mm）",中間処理!$G:$G,中間処理!$I:$I),中間処理!$E:$E,IF($H$3="すべての作付","&lt;&gt;",$H$3),中間処理!$F:$F,$G122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122,中間処理!$B:$B,"予定",中間処理!$C:$C,"&gt;="&amp;$H$1,中間処理!$C:$C,"&lt;="&amp;$H$2,中間処理!$D:$D,AM$7),0)
)
/IF($H$5="10aあたり",$I$3*10,1),"")</f>
        <v>0</v>
      </c>
    </row>
    <row r="123" spans="8:39">
      <c r="H123" s="13"/>
      <c r="I123" s="22" t="str">
        <f>IF(H123="","",
IF(H$4="作業時間（hh:mm）",SUM(J123:AM123),
IF(
COUNTIFS(単価情報!C:C,G123,単価情報!B:B,"作業者",単価情報!K:K,"&gt;="&amp;H$1,単価情報!J:J,"&lt;="&amp;H$2)
+COUNTIFS(単価情報!C:C,G123,単価情報!B:B,"作業者",単価情報!K:K,"",単価情報!J:J,"&lt;="&amp;H$2)=0,
"単価設定なし",SUM(J123:AM123))))</f>
        <v/>
      </c>
      <c r="J123" s="34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J$7),0)
)
/IF($H$5="10aあたり",$I$3*10,1),"")</f>
        <v>0</v>
      </c>
      <c r="K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K$7),0)
)
/IF($H$5="10aあたり",$I$3*10,1),"")</f>
        <v>0</v>
      </c>
      <c r="L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L$7),0)
)
/IF($H$5="10aあたり",$I$3*10,1),"")</f>
        <v>0</v>
      </c>
      <c r="M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M$7),0)
)
/IF($H$5="10aあたり",$I$3*10,1),"")</f>
        <v>0</v>
      </c>
      <c r="N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N$7),0)
)
/IF($H$5="10aあたり",$I$3*10,1),"")</f>
        <v>0</v>
      </c>
      <c r="O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O$7),0)
)
/IF($H$5="10aあたり",$I$3*10,1),"")</f>
        <v>0</v>
      </c>
      <c r="P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P$7),0)
)
/IF($H$5="10aあたり",$I$3*10,1),"")</f>
        <v>0</v>
      </c>
      <c r="Q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Q$7),0)
)
/IF($H$5="10aあたり",$I$3*10,1),"")</f>
        <v>0</v>
      </c>
      <c r="R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R$7),0)
)
/IF($H$5="10aあたり",$I$3*10,1),"")</f>
        <v>0</v>
      </c>
      <c r="S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S$7),0)
)
/IF($H$5="10aあたり",$I$3*10,1),"")</f>
        <v>0</v>
      </c>
      <c r="T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T$7),0)
)
/IF($H$5="10aあたり",$I$3*10,1),"")</f>
        <v>0</v>
      </c>
      <c r="U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U$7),0)
)
/IF($H$5="10aあたり",$I$3*10,1),"")</f>
        <v>0</v>
      </c>
      <c r="V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V$7),0)
)
/IF($H$5="10aあたり",$I$3*10,1),"")</f>
        <v>0</v>
      </c>
      <c r="W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W$7),0)
)
/IF($H$5="10aあたり",$I$3*10,1),"")</f>
        <v>0</v>
      </c>
      <c r="X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X$7),0)
)
/IF($H$5="10aあたり",$I$3*10,1),"")</f>
        <v>0</v>
      </c>
      <c r="Y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Y$7),0)
)
/IF($H$5="10aあたり",$I$3*10,1),"")</f>
        <v>0</v>
      </c>
      <c r="Z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Z$7),0)
)
/IF($H$5="10aあたり",$I$3*10,1),"")</f>
        <v>0</v>
      </c>
      <c r="AA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A$7),0)
)
/IF($H$5="10aあたり",$I$3*10,1),"")</f>
        <v>0</v>
      </c>
      <c r="AB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B$7),0)
)
/IF($H$5="10aあたり",$I$3*10,1),"")</f>
        <v>0</v>
      </c>
      <c r="AC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C$7),0)
)
/IF($H$5="10aあたり",$I$3*10,1),"")</f>
        <v>0</v>
      </c>
      <c r="AD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D$7),0)
)
/IF($H$5="10aあたり",$I$3*10,1),"")</f>
        <v>0</v>
      </c>
      <c r="AE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E$7),0)
)
/IF($H$5="10aあたり",$I$3*10,1),"")</f>
        <v>0</v>
      </c>
      <c r="AF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F$7),0)
)
/IF($H$5="10aあたり",$I$3*10,1),"")</f>
        <v>0</v>
      </c>
      <c r="AG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G$7),0)
)
/IF($H$5="10aあたり",$I$3*10,1),"")</f>
        <v>0</v>
      </c>
      <c r="AH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H$7),0)
)
/IF($H$5="10aあたり",$I$3*10,1),"")</f>
        <v>0</v>
      </c>
      <c r="AI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I$7),0)
)
/IF($H$5="10aあたり",$I$3*10,1),"")</f>
        <v>0</v>
      </c>
      <c r="AJ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J$7),0)
)
/IF($H$5="10aあたり",$I$3*10,1),"")</f>
        <v>0</v>
      </c>
      <c r="AK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K$7),0)
)
/IF($H$5="10aあたり",$I$3*10,1),"")</f>
        <v>0</v>
      </c>
      <c r="AL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L$7),0)
)
/IF($H$5="10aあたり",$I$3*10,1),"")</f>
        <v>0</v>
      </c>
      <c r="AM123" s="35">
        <f ca="1">IFERROR(
(
SUMIFS(IF($H$4="作業時間（hh:mm）",中間処理!$G:$G,中間処理!$I:$I),中間処理!$E:$E,IF($H$3="すべての作付","&lt;&gt;",$H$3),中間処理!$F:$F,$G123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123,中間処理!$B:$B,"予定",中間処理!$C:$C,"&gt;="&amp;$H$1,中間処理!$C:$C,"&lt;="&amp;$H$2,中間処理!$D:$D,AM$7),0)
)
/IF($H$5="10aあたり",$I$3*10,1),"")</f>
        <v>0</v>
      </c>
    </row>
    <row r="124" spans="8:39">
      <c r="H124" s="13"/>
      <c r="I124" s="22" t="str">
        <f>IF(H124="","",
IF(H$4="作業時間（hh:mm）",SUM(J124:AM124),
IF(
COUNTIFS(単価情報!C:C,G124,単価情報!B:B,"作業者",単価情報!K:K,"&gt;="&amp;H$1,単価情報!J:J,"&lt;="&amp;H$2)
+COUNTIFS(単価情報!C:C,G124,単価情報!B:B,"作業者",単価情報!K:K,"",単価情報!J:J,"&lt;="&amp;H$2)=0,
"単価設定なし",SUM(J124:AM124))))</f>
        <v/>
      </c>
      <c r="J124" s="34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J$7),0)
)
/IF($H$5="10aあたり",$I$3*10,1),"")</f>
        <v>0</v>
      </c>
      <c r="K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K$7),0)
)
/IF($H$5="10aあたり",$I$3*10,1),"")</f>
        <v>0</v>
      </c>
      <c r="L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L$7),0)
)
/IF($H$5="10aあたり",$I$3*10,1),"")</f>
        <v>0</v>
      </c>
      <c r="M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M$7),0)
)
/IF($H$5="10aあたり",$I$3*10,1),"")</f>
        <v>0</v>
      </c>
      <c r="N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N$7),0)
)
/IF($H$5="10aあたり",$I$3*10,1),"")</f>
        <v>0</v>
      </c>
      <c r="O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O$7),0)
)
/IF($H$5="10aあたり",$I$3*10,1),"")</f>
        <v>0</v>
      </c>
      <c r="P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P$7),0)
)
/IF($H$5="10aあたり",$I$3*10,1),"")</f>
        <v>0</v>
      </c>
      <c r="Q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Q$7),0)
)
/IF($H$5="10aあたり",$I$3*10,1),"")</f>
        <v>0</v>
      </c>
      <c r="R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R$7),0)
)
/IF($H$5="10aあたり",$I$3*10,1),"")</f>
        <v>0</v>
      </c>
      <c r="S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S$7),0)
)
/IF($H$5="10aあたり",$I$3*10,1),"")</f>
        <v>0</v>
      </c>
      <c r="T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T$7),0)
)
/IF($H$5="10aあたり",$I$3*10,1),"")</f>
        <v>0</v>
      </c>
      <c r="U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U$7),0)
)
/IF($H$5="10aあたり",$I$3*10,1),"")</f>
        <v>0</v>
      </c>
      <c r="V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V$7),0)
)
/IF($H$5="10aあたり",$I$3*10,1),"")</f>
        <v>0</v>
      </c>
      <c r="W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W$7),0)
)
/IF($H$5="10aあたり",$I$3*10,1),"")</f>
        <v>0</v>
      </c>
      <c r="X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X$7),0)
)
/IF($H$5="10aあたり",$I$3*10,1),"")</f>
        <v>0</v>
      </c>
      <c r="Y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Y$7),0)
)
/IF($H$5="10aあたり",$I$3*10,1),"")</f>
        <v>0</v>
      </c>
      <c r="Z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Z$7),0)
)
/IF($H$5="10aあたり",$I$3*10,1),"")</f>
        <v>0</v>
      </c>
      <c r="AA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A$7),0)
)
/IF($H$5="10aあたり",$I$3*10,1),"")</f>
        <v>0</v>
      </c>
      <c r="AB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B$7),0)
)
/IF($H$5="10aあたり",$I$3*10,1),"")</f>
        <v>0</v>
      </c>
      <c r="AC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C$7),0)
)
/IF($H$5="10aあたり",$I$3*10,1),"")</f>
        <v>0</v>
      </c>
      <c r="AD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D$7),0)
)
/IF($H$5="10aあたり",$I$3*10,1),"")</f>
        <v>0</v>
      </c>
      <c r="AE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E$7),0)
)
/IF($H$5="10aあたり",$I$3*10,1),"")</f>
        <v>0</v>
      </c>
      <c r="AF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F$7),0)
)
/IF($H$5="10aあたり",$I$3*10,1),"")</f>
        <v>0</v>
      </c>
      <c r="AG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G$7),0)
)
/IF($H$5="10aあたり",$I$3*10,1),"")</f>
        <v>0</v>
      </c>
      <c r="AH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H$7),0)
)
/IF($H$5="10aあたり",$I$3*10,1),"")</f>
        <v>0</v>
      </c>
      <c r="AI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I$7),0)
)
/IF($H$5="10aあたり",$I$3*10,1),"")</f>
        <v>0</v>
      </c>
      <c r="AJ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J$7),0)
)
/IF($H$5="10aあたり",$I$3*10,1),"")</f>
        <v>0</v>
      </c>
      <c r="AK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K$7),0)
)
/IF($H$5="10aあたり",$I$3*10,1),"")</f>
        <v>0</v>
      </c>
      <c r="AL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L$7),0)
)
/IF($H$5="10aあたり",$I$3*10,1),"")</f>
        <v>0</v>
      </c>
      <c r="AM124" s="35">
        <f ca="1">IFERROR(
(
SUMIFS(IF($H$4="作業時間（hh:mm）",中間処理!$G:$G,中間処理!$I:$I),中間処理!$E:$E,IF($H$3="すべての作付","&lt;&gt;",$H$3),中間処理!$F:$F,$G124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124,中間処理!$B:$B,"予定",中間処理!$C:$C,"&gt;="&amp;$H$1,中間処理!$C:$C,"&lt;="&amp;$H$2,中間処理!$D:$D,AM$7),0)
)
/IF($H$5="10aあたり",$I$3*10,1),"")</f>
        <v>0</v>
      </c>
    </row>
    <row r="125" spans="8:39">
      <c r="H125" s="13"/>
      <c r="I125" s="22" t="str">
        <f>IF(H125="","",
IF(H$4="作業時間（hh:mm）",SUM(J125:AM125),
IF(
COUNTIFS(単価情報!C:C,G125,単価情報!B:B,"作業者",単価情報!K:K,"&gt;="&amp;H$1,単価情報!J:J,"&lt;="&amp;H$2)
+COUNTIFS(単価情報!C:C,G125,単価情報!B:B,"作業者",単価情報!K:K,"",単価情報!J:J,"&lt;="&amp;H$2)=0,
"単価設定なし",SUM(J125:AM125))))</f>
        <v/>
      </c>
      <c r="J125" s="34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J$7),0)
)
/IF($H$5="10aあたり",$I$3*10,1),"")</f>
        <v>0</v>
      </c>
      <c r="K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K$7),0)
)
/IF($H$5="10aあたり",$I$3*10,1),"")</f>
        <v>0</v>
      </c>
      <c r="L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L$7),0)
)
/IF($H$5="10aあたり",$I$3*10,1),"")</f>
        <v>0</v>
      </c>
      <c r="M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M$7),0)
)
/IF($H$5="10aあたり",$I$3*10,1),"")</f>
        <v>0</v>
      </c>
      <c r="N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N$7),0)
)
/IF($H$5="10aあたり",$I$3*10,1),"")</f>
        <v>0</v>
      </c>
      <c r="O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O$7),0)
)
/IF($H$5="10aあたり",$I$3*10,1),"")</f>
        <v>0</v>
      </c>
      <c r="P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P$7),0)
)
/IF($H$5="10aあたり",$I$3*10,1),"")</f>
        <v>0</v>
      </c>
      <c r="Q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Q$7),0)
)
/IF($H$5="10aあたり",$I$3*10,1),"")</f>
        <v>0</v>
      </c>
      <c r="R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R$7),0)
)
/IF($H$5="10aあたり",$I$3*10,1),"")</f>
        <v>0</v>
      </c>
      <c r="S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S$7),0)
)
/IF($H$5="10aあたり",$I$3*10,1),"")</f>
        <v>0</v>
      </c>
      <c r="T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T$7),0)
)
/IF($H$5="10aあたり",$I$3*10,1),"")</f>
        <v>0</v>
      </c>
      <c r="U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U$7),0)
)
/IF($H$5="10aあたり",$I$3*10,1),"")</f>
        <v>0</v>
      </c>
      <c r="V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V$7),0)
)
/IF($H$5="10aあたり",$I$3*10,1),"")</f>
        <v>0</v>
      </c>
      <c r="W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W$7),0)
)
/IF($H$5="10aあたり",$I$3*10,1),"")</f>
        <v>0</v>
      </c>
      <c r="X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X$7),0)
)
/IF($H$5="10aあたり",$I$3*10,1),"")</f>
        <v>0</v>
      </c>
      <c r="Y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Y$7),0)
)
/IF($H$5="10aあたり",$I$3*10,1),"")</f>
        <v>0</v>
      </c>
      <c r="Z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Z$7),0)
)
/IF($H$5="10aあたり",$I$3*10,1),"")</f>
        <v>0</v>
      </c>
      <c r="AA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A$7),0)
)
/IF($H$5="10aあたり",$I$3*10,1),"")</f>
        <v>0</v>
      </c>
      <c r="AB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B$7),0)
)
/IF($H$5="10aあたり",$I$3*10,1),"")</f>
        <v>0</v>
      </c>
      <c r="AC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C$7),0)
)
/IF($H$5="10aあたり",$I$3*10,1),"")</f>
        <v>0</v>
      </c>
      <c r="AD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D$7),0)
)
/IF($H$5="10aあたり",$I$3*10,1),"")</f>
        <v>0</v>
      </c>
      <c r="AE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E$7),0)
)
/IF($H$5="10aあたり",$I$3*10,1),"")</f>
        <v>0</v>
      </c>
      <c r="AF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F$7),0)
)
/IF($H$5="10aあたり",$I$3*10,1),"")</f>
        <v>0</v>
      </c>
      <c r="AG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G$7),0)
)
/IF($H$5="10aあたり",$I$3*10,1),"")</f>
        <v>0</v>
      </c>
      <c r="AH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H$7),0)
)
/IF($H$5="10aあたり",$I$3*10,1),"")</f>
        <v>0</v>
      </c>
      <c r="AI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I$7),0)
)
/IF($H$5="10aあたり",$I$3*10,1),"")</f>
        <v>0</v>
      </c>
      <c r="AJ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J$7),0)
)
/IF($H$5="10aあたり",$I$3*10,1),"")</f>
        <v>0</v>
      </c>
      <c r="AK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K$7),0)
)
/IF($H$5="10aあたり",$I$3*10,1),"")</f>
        <v>0</v>
      </c>
      <c r="AL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L$7),0)
)
/IF($H$5="10aあたり",$I$3*10,1),"")</f>
        <v>0</v>
      </c>
      <c r="AM125" s="35">
        <f ca="1">IFERROR(
(
SUMIFS(IF($H$4="作業時間（hh:mm）",中間処理!$G:$G,中間処理!$I:$I),中間処理!$E:$E,IF($H$3="すべての作付","&lt;&gt;",$H$3),中間処理!$F:$F,$G125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125,中間処理!$B:$B,"予定",中間処理!$C:$C,"&gt;="&amp;$H$1,中間処理!$C:$C,"&lt;="&amp;$H$2,中間処理!$D:$D,AM$7),0)
)
/IF($H$5="10aあたり",$I$3*10,1),"")</f>
        <v>0</v>
      </c>
    </row>
    <row r="126" spans="8:39">
      <c r="H126" s="13"/>
      <c r="I126" s="22" t="str">
        <f>IF(H126="","",
IF(H$4="作業時間（hh:mm）",SUM(J126:AM126),
IF(
COUNTIFS(単価情報!C:C,G126,単価情報!B:B,"作業者",単価情報!K:K,"&gt;="&amp;H$1,単価情報!J:J,"&lt;="&amp;H$2)
+COUNTIFS(単価情報!C:C,G126,単価情報!B:B,"作業者",単価情報!K:K,"",単価情報!J:J,"&lt;="&amp;H$2)=0,
"単価設定なし",SUM(J126:AM126))))</f>
        <v/>
      </c>
      <c r="J126" s="34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J$7),0)
)
/IF($H$5="10aあたり",$I$3*10,1),"")</f>
        <v>0</v>
      </c>
      <c r="K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K$7),0)
)
/IF($H$5="10aあたり",$I$3*10,1),"")</f>
        <v>0</v>
      </c>
      <c r="L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L$7),0)
)
/IF($H$5="10aあたり",$I$3*10,1),"")</f>
        <v>0</v>
      </c>
      <c r="M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M$7),0)
)
/IF($H$5="10aあたり",$I$3*10,1),"")</f>
        <v>0</v>
      </c>
      <c r="N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N$7),0)
)
/IF($H$5="10aあたり",$I$3*10,1),"")</f>
        <v>0</v>
      </c>
      <c r="O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O$7),0)
)
/IF($H$5="10aあたり",$I$3*10,1),"")</f>
        <v>0</v>
      </c>
      <c r="P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P$7),0)
)
/IF($H$5="10aあたり",$I$3*10,1),"")</f>
        <v>0</v>
      </c>
      <c r="Q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Q$7),0)
)
/IF($H$5="10aあたり",$I$3*10,1),"")</f>
        <v>0</v>
      </c>
      <c r="R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R$7),0)
)
/IF($H$5="10aあたり",$I$3*10,1),"")</f>
        <v>0</v>
      </c>
      <c r="S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S$7),0)
)
/IF($H$5="10aあたり",$I$3*10,1),"")</f>
        <v>0</v>
      </c>
      <c r="T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T$7),0)
)
/IF($H$5="10aあたり",$I$3*10,1),"")</f>
        <v>0</v>
      </c>
      <c r="U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U$7),0)
)
/IF($H$5="10aあたり",$I$3*10,1),"")</f>
        <v>0</v>
      </c>
      <c r="V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V$7),0)
)
/IF($H$5="10aあたり",$I$3*10,1),"")</f>
        <v>0</v>
      </c>
      <c r="W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W$7),0)
)
/IF($H$5="10aあたり",$I$3*10,1),"")</f>
        <v>0</v>
      </c>
      <c r="X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X$7),0)
)
/IF($H$5="10aあたり",$I$3*10,1),"")</f>
        <v>0</v>
      </c>
      <c r="Y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Y$7),0)
)
/IF($H$5="10aあたり",$I$3*10,1),"")</f>
        <v>0</v>
      </c>
      <c r="Z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Z$7),0)
)
/IF($H$5="10aあたり",$I$3*10,1),"")</f>
        <v>0</v>
      </c>
      <c r="AA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A$7),0)
)
/IF($H$5="10aあたり",$I$3*10,1),"")</f>
        <v>0</v>
      </c>
      <c r="AB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B$7),0)
)
/IF($H$5="10aあたり",$I$3*10,1),"")</f>
        <v>0</v>
      </c>
      <c r="AC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C$7),0)
)
/IF($H$5="10aあたり",$I$3*10,1),"")</f>
        <v>0</v>
      </c>
      <c r="AD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D$7),0)
)
/IF($H$5="10aあたり",$I$3*10,1),"")</f>
        <v>0</v>
      </c>
      <c r="AE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E$7),0)
)
/IF($H$5="10aあたり",$I$3*10,1),"")</f>
        <v>0</v>
      </c>
      <c r="AF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F$7),0)
)
/IF($H$5="10aあたり",$I$3*10,1),"")</f>
        <v>0</v>
      </c>
      <c r="AG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G$7),0)
)
/IF($H$5="10aあたり",$I$3*10,1),"")</f>
        <v>0</v>
      </c>
      <c r="AH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H$7),0)
)
/IF($H$5="10aあたり",$I$3*10,1),"")</f>
        <v>0</v>
      </c>
      <c r="AI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I$7),0)
)
/IF($H$5="10aあたり",$I$3*10,1),"")</f>
        <v>0</v>
      </c>
      <c r="AJ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J$7),0)
)
/IF($H$5="10aあたり",$I$3*10,1),"")</f>
        <v>0</v>
      </c>
      <c r="AK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K$7),0)
)
/IF($H$5="10aあたり",$I$3*10,1),"")</f>
        <v>0</v>
      </c>
      <c r="AL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L$7),0)
)
/IF($H$5="10aあたり",$I$3*10,1),"")</f>
        <v>0</v>
      </c>
      <c r="AM126" s="35">
        <f ca="1">IFERROR(
(
SUMIFS(IF($H$4="作業時間（hh:mm）",中間処理!$G:$G,中間処理!$I:$I),中間処理!$E:$E,IF($H$3="すべての作付","&lt;&gt;",$H$3),中間処理!$F:$F,$G126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126,中間処理!$B:$B,"予定",中間処理!$C:$C,"&gt;="&amp;$H$1,中間処理!$C:$C,"&lt;="&amp;$H$2,中間処理!$D:$D,AM$7),0)
)
/IF($H$5="10aあたり",$I$3*10,1),"")</f>
        <v>0</v>
      </c>
    </row>
    <row r="127" spans="8:39">
      <c r="H127" s="13"/>
      <c r="I127" s="22" t="str">
        <f>IF(H127="","",
IF(H$4="作業時間（hh:mm）",SUM(J127:AM127),
IF(
COUNTIFS(単価情報!C:C,G127,単価情報!B:B,"作業者",単価情報!K:K,"&gt;="&amp;H$1,単価情報!J:J,"&lt;="&amp;H$2)
+COUNTIFS(単価情報!C:C,G127,単価情報!B:B,"作業者",単価情報!K:K,"",単価情報!J:J,"&lt;="&amp;H$2)=0,
"単価設定なし",SUM(J127:AM127))))</f>
        <v/>
      </c>
      <c r="J127" s="34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J$7),0)
)
/IF($H$5="10aあたり",$I$3*10,1),"")</f>
        <v>0</v>
      </c>
      <c r="K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K$7),0)
)
/IF($H$5="10aあたり",$I$3*10,1),"")</f>
        <v>0</v>
      </c>
      <c r="L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L$7),0)
)
/IF($H$5="10aあたり",$I$3*10,1),"")</f>
        <v>0</v>
      </c>
      <c r="M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M$7),0)
)
/IF($H$5="10aあたり",$I$3*10,1),"")</f>
        <v>0</v>
      </c>
      <c r="N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N$7),0)
)
/IF($H$5="10aあたり",$I$3*10,1),"")</f>
        <v>0</v>
      </c>
      <c r="O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O$7),0)
)
/IF($H$5="10aあたり",$I$3*10,1),"")</f>
        <v>0</v>
      </c>
      <c r="P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P$7),0)
)
/IF($H$5="10aあたり",$I$3*10,1),"")</f>
        <v>0</v>
      </c>
      <c r="Q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Q$7),0)
)
/IF($H$5="10aあたり",$I$3*10,1),"")</f>
        <v>0</v>
      </c>
      <c r="R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R$7),0)
)
/IF($H$5="10aあたり",$I$3*10,1),"")</f>
        <v>0</v>
      </c>
      <c r="S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S$7),0)
)
/IF($H$5="10aあたり",$I$3*10,1),"")</f>
        <v>0</v>
      </c>
      <c r="T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T$7),0)
)
/IF($H$5="10aあたり",$I$3*10,1),"")</f>
        <v>0</v>
      </c>
      <c r="U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U$7),0)
)
/IF($H$5="10aあたり",$I$3*10,1),"")</f>
        <v>0</v>
      </c>
      <c r="V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V$7),0)
)
/IF($H$5="10aあたり",$I$3*10,1),"")</f>
        <v>0</v>
      </c>
      <c r="W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W$7),0)
)
/IF($H$5="10aあたり",$I$3*10,1),"")</f>
        <v>0</v>
      </c>
      <c r="X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X$7),0)
)
/IF($H$5="10aあたり",$I$3*10,1),"")</f>
        <v>0</v>
      </c>
      <c r="Y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Y$7),0)
)
/IF($H$5="10aあたり",$I$3*10,1),"")</f>
        <v>0</v>
      </c>
      <c r="Z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Z$7),0)
)
/IF($H$5="10aあたり",$I$3*10,1),"")</f>
        <v>0</v>
      </c>
      <c r="AA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A$7),0)
)
/IF($H$5="10aあたり",$I$3*10,1),"")</f>
        <v>0</v>
      </c>
      <c r="AB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B$7),0)
)
/IF($H$5="10aあたり",$I$3*10,1),"")</f>
        <v>0</v>
      </c>
      <c r="AC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C$7),0)
)
/IF($H$5="10aあたり",$I$3*10,1),"")</f>
        <v>0</v>
      </c>
      <c r="AD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D$7),0)
)
/IF($H$5="10aあたり",$I$3*10,1),"")</f>
        <v>0</v>
      </c>
      <c r="AE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E$7),0)
)
/IF($H$5="10aあたり",$I$3*10,1),"")</f>
        <v>0</v>
      </c>
      <c r="AF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F$7),0)
)
/IF($H$5="10aあたり",$I$3*10,1),"")</f>
        <v>0</v>
      </c>
      <c r="AG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G$7),0)
)
/IF($H$5="10aあたり",$I$3*10,1),"")</f>
        <v>0</v>
      </c>
      <c r="AH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H$7),0)
)
/IF($H$5="10aあたり",$I$3*10,1),"")</f>
        <v>0</v>
      </c>
      <c r="AI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I$7),0)
)
/IF($H$5="10aあたり",$I$3*10,1),"")</f>
        <v>0</v>
      </c>
      <c r="AJ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J$7),0)
)
/IF($H$5="10aあたり",$I$3*10,1),"")</f>
        <v>0</v>
      </c>
      <c r="AK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K$7),0)
)
/IF($H$5="10aあたり",$I$3*10,1),"")</f>
        <v>0</v>
      </c>
      <c r="AL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L$7),0)
)
/IF($H$5="10aあたり",$I$3*10,1),"")</f>
        <v>0</v>
      </c>
      <c r="AM127" s="35">
        <f ca="1">IFERROR(
(
SUMIFS(IF($H$4="作業時間（hh:mm）",中間処理!$G:$G,中間処理!$I:$I),中間処理!$E:$E,IF($H$3="すべての作付","&lt;&gt;",$H$3),中間処理!$F:$F,$G127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127,中間処理!$B:$B,"予定",中間処理!$C:$C,"&gt;="&amp;$H$1,中間処理!$C:$C,"&lt;="&amp;$H$2,中間処理!$D:$D,AM$7),0)
)
/IF($H$5="10aあたり",$I$3*10,1),"")</f>
        <v>0</v>
      </c>
    </row>
    <row r="128" spans="8:39">
      <c r="H128" s="13"/>
      <c r="I128" s="22" t="str">
        <f>IF(H128="","",
IF(H$4="作業時間（hh:mm）",SUM(J128:AM128),
IF(
COUNTIFS(単価情報!C:C,G128,単価情報!B:B,"作業者",単価情報!K:K,"&gt;="&amp;H$1,単価情報!J:J,"&lt;="&amp;H$2)
+COUNTIFS(単価情報!C:C,G128,単価情報!B:B,"作業者",単価情報!K:K,"",単価情報!J:J,"&lt;="&amp;H$2)=0,
"単価設定なし",SUM(J128:AM128))))</f>
        <v/>
      </c>
      <c r="J128" s="34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J$7),0)
)
/IF($H$5="10aあたり",$I$3*10,1),"")</f>
        <v>0</v>
      </c>
      <c r="K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K$7),0)
)
/IF($H$5="10aあたり",$I$3*10,1),"")</f>
        <v>0</v>
      </c>
      <c r="L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L$7),0)
)
/IF($H$5="10aあたり",$I$3*10,1),"")</f>
        <v>0</v>
      </c>
      <c r="M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M$7),0)
)
/IF($H$5="10aあたり",$I$3*10,1),"")</f>
        <v>0</v>
      </c>
      <c r="N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N$7),0)
)
/IF($H$5="10aあたり",$I$3*10,1),"")</f>
        <v>0</v>
      </c>
      <c r="O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O$7),0)
)
/IF($H$5="10aあたり",$I$3*10,1),"")</f>
        <v>0</v>
      </c>
      <c r="P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P$7),0)
)
/IF($H$5="10aあたり",$I$3*10,1),"")</f>
        <v>0</v>
      </c>
      <c r="Q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Q$7),0)
)
/IF($H$5="10aあたり",$I$3*10,1),"")</f>
        <v>0</v>
      </c>
      <c r="R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R$7),0)
)
/IF($H$5="10aあたり",$I$3*10,1),"")</f>
        <v>0</v>
      </c>
      <c r="S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S$7),0)
)
/IF($H$5="10aあたり",$I$3*10,1),"")</f>
        <v>0</v>
      </c>
      <c r="T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T$7),0)
)
/IF($H$5="10aあたり",$I$3*10,1),"")</f>
        <v>0</v>
      </c>
      <c r="U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U$7),0)
)
/IF($H$5="10aあたり",$I$3*10,1),"")</f>
        <v>0</v>
      </c>
      <c r="V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V$7),0)
)
/IF($H$5="10aあたり",$I$3*10,1),"")</f>
        <v>0</v>
      </c>
      <c r="W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W$7),0)
)
/IF($H$5="10aあたり",$I$3*10,1),"")</f>
        <v>0</v>
      </c>
      <c r="X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X$7),0)
)
/IF($H$5="10aあたり",$I$3*10,1),"")</f>
        <v>0</v>
      </c>
      <c r="Y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Y$7),0)
)
/IF($H$5="10aあたり",$I$3*10,1),"")</f>
        <v>0</v>
      </c>
      <c r="Z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Z$7),0)
)
/IF($H$5="10aあたり",$I$3*10,1),"")</f>
        <v>0</v>
      </c>
      <c r="AA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A$7),0)
)
/IF($H$5="10aあたり",$I$3*10,1),"")</f>
        <v>0</v>
      </c>
      <c r="AB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B$7),0)
)
/IF($H$5="10aあたり",$I$3*10,1),"")</f>
        <v>0</v>
      </c>
      <c r="AC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C$7),0)
)
/IF($H$5="10aあたり",$I$3*10,1),"")</f>
        <v>0</v>
      </c>
      <c r="AD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D$7),0)
)
/IF($H$5="10aあたり",$I$3*10,1),"")</f>
        <v>0</v>
      </c>
      <c r="AE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E$7),0)
)
/IF($H$5="10aあたり",$I$3*10,1),"")</f>
        <v>0</v>
      </c>
      <c r="AF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F$7),0)
)
/IF($H$5="10aあたり",$I$3*10,1),"")</f>
        <v>0</v>
      </c>
      <c r="AG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G$7),0)
)
/IF($H$5="10aあたり",$I$3*10,1),"")</f>
        <v>0</v>
      </c>
      <c r="AH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H$7),0)
)
/IF($H$5="10aあたり",$I$3*10,1),"")</f>
        <v>0</v>
      </c>
      <c r="AI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I$7),0)
)
/IF($H$5="10aあたり",$I$3*10,1),"")</f>
        <v>0</v>
      </c>
      <c r="AJ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J$7),0)
)
/IF($H$5="10aあたり",$I$3*10,1),"")</f>
        <v>0</v>
      </c>
      <c r="AK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K$7),0)
)
/IF($H$5="10aあたり",$I$3*10,1),"")</f>
        <v>0</v>
      </c>
      <c r="AL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L$7),0)
)
/IF($H$5="10aあたり",$I$3*10,1),"")</f>
        <v>0</v>
      </c>
      <c r="AM128" s="35">
        <f ca="1">IFERROR(
(
SUMIFS(IF($H$4="作業時間（hh:mm）",中間処理!$G:$G,中間処理!$I:$I),中間処理!$E:$E,IF($H$3="すべての作付","&lt;&gt;",$H$3),中間処理!$F:$F,$G128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128,中間処理!$B:$B,"予定",中間処理!$C:$C,"&gt;="&amp;$H$1,中間処理!$C:$C,"&lt;="&amp;$H$2,中間処理!$D:$D,AM$7),0)
)
/IF($H$5="10aあたり",$I$3*10,1),"")</f>
        <v>0</v>
      </c>
    </row>
    <row r="129" spans="8:39">
      <c r="H129" s="13"/>
      <c r="I129" s="22" t="str">
        <f>IF(H129="","",
IF(H$4="作業時間（hh:mm）",SUM(J129:AM129),
IF(
COUNTIFS(単価情報!C:C,G129,単価情報!B:B,"作業者",単価情報!K:K,"&gt;="&amp;H$1,単価情報!J:J,"&lt;="&amp;H$2)
+COUNTIFS(単価情報!C:C,G129,単価情報!B:B,"作業者",単価情報!K:K,"",単価情報!J:J,"&lt;="&amp;H$2)=0,
"単価設定なし",SUM(J129:AM129))))</f>
        <v/>
      </c>
      <c r="J129" s="34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J$7),0)
)
/IF($H$5="10aあたり",$I$3*10,1),"")</f>
        <v>0</v>
      </c>
      <c r="K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K$7),0)
)
/IF($H$5="10aあたり",$I$3*10,1),"")</f>
        <v>0</v>
      </c>
      <c r="L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L$7),0)
)
/IF($H$5="10aあたり",$I$3*10,1),"")</f>
        <v>0</v>
      </c>
      <c r="M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M$7),0)
)
/IF($H$5="10aあたり",$I$3*10,1),"")</f>
        <v>0</v>
      </c>
      <c r="N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N$7),0)
)
/IF($H$5="10aあたり",$I$3*10,1),"")</f>
        <v>0</v>
      </c>
      <c r="O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O$7),0)
)
/IF($H$5="10aあたり",$I$3*10,1),"")</f>
        <v>0</v>
      </c>
      <c r="P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P$7),0)
)
/IF($H$5="10aあたり",$I$3*10,1),"")</f>
        <v>0</v>
      </c>
      <c r="Q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Q$7),0)
)
/IF($H$5="10aあたり",$I$3*10,1),"")</f>
        <v>0</v>
      </c>
      <c r="R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R$7),0)
)
/IF($H$5="10aあたり",$I$3*10,1),"")</f>
        <v>0</v>
      </c>
      <c r="S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S$7),0)
)
/IF($H$5="10aあたり",$I$3*10,1),"")</f>
        <v>0</v>
      </c>
      <c r="T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T$7),0)
)
/IF($H$5="10aあたり",$I$3*10,1),"")</f>
        <v>0</v>
      </c>
      <c r="U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U$7),0)
)
/IF($H$5="10aあたり",$I$3*10,1),"")</f>
        <v>0</v>
      </c>
      <c r="V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V$7),0)
)
/IF($H$5="10aあたり",$I$3*10,1),"")</f>
        <v>0</v>
      </c>
      <c r="W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W$7),0)
)
/IF($H$5="10aあたり",$I$3*10,1),"")</f>
        <v>0</v>
      </c>
      <c r="X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X$7),0)
)
/IF($H$5="10aあたり",$I$3*10,1),"")</f>
        <v>0</v>
      </c>
      <c r="Y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Y$7),0)
)
/IF($H$5="10aあたり",$I$3*10,1),"")</f>
        <v>0</v>
      </c>
      <c r="Z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Z$7),0)
)
/IF($H$5="10aあたり",$I$3*10,1),"")</f>
        <v>0</v>
      </c>
      <c r="AA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A$7),0)
)
/IF($H$5="10aあたり",$I$3*10,1),"")</f>
        <v>0</v>
      </c>
      <c r="AB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B$7),0)
)
/IF($H$5="10aあたり",$I$3*10,1),"")</f>
        <v>0</v>
      </c>
      <c r="AC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C$7),0)
)
/IF($H$5="10aあたり",$I$3*10,1),"")</f>
        <v>0</v>
      </c>
      <c r="AD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D$7),0)
)
/IF($H$5="10aあたり",$I$3*10,1),"")</f>
        <v>0</v>
      </c>
      <c r="AE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E$7),0)
)
/IF($H$5="10aあたり",$I$3*10,1),"")</f>
        <v>0</v>
      </c>
      <c r="AF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F$7),0)
)
/IF($H$5="10aあたり",$I$3*10,1),"")</f>
        <v>0</v>
      </c>
      <c r="AG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G$7),0)
)
/IF($H$5="10aあたり",$I$3*10,1),"")</f>
        <v>0</v>
      </c>
      <c r="AH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H$7),0)
)
/IF($H$5="10aあたり",$I$3*10,1),"")</f>
        <v>0</v>
      </c>
      <c r="AI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I$7),0)
)
/IF($H$5="10aあたり",$I$3*10,1),"")</f>
        <v>0</v>
      </c>
      <c r="AJ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J$7),0)
)
/IF($H$5="10aあたり",$I$3*10,1),"")</f>
        <v>0</v>
      </c>
      <c r="AK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K$7),0)
)
/IF($H$5="10aあたり",$I$3*10,1),"")</f>
        <v>0</v>
      </c>
      <c r="AL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L$7),0)
)
/IF($H$5="10aあたり",$I$3*10,1),"")</f>
        <v>0</v>
      </c>
      <c r="AM129" s="35">
        <f ca="1">IFERROR(
(
SUMIFS(IF($H$4="作業時間（hh:mm）",中間処理!$G:$G,中間処理!$I:$I),中間処理!$E:$E,IF($H$3="すべての作付","&lt;&gt;",$H$3),中間処理!$F:$F,$G129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129,中間処理!$B:$B,"予定",中間処理!$C:$C,"&gt;="&amp;$H$1,中間処理!$C:$C,"&lt;="&amp;$H$2,中間処理!$D:$D,AM$7),0)
)
/IF($H$5="10aあたり",$I$3*10,1),"")</f>
        <v>0</v>
      </c>
    </row>
    <row r="130" spans="8:39">
      <c r="H130" s="13"/>
      <c r="I130" s="22" t="str">
        <f>IF(H130="","",
IF(H$4="作業時間（hh:mm）",SUM(J130:AM130),
IF(
COUNTIFS(単価情報!C:C,G130,単価情報!B:B,"作業者",単価情報!K:K,"&gt;="&amp;H$1,単価情報!J:J,"&lt;="&amp;H$2)
+COUNTIFS(単価情報!C:C,G130,単価情報!B:B,"作業者",単価情報!K:K,"",単価情報!J:J,"&lt;="&amp;H$2)=0,
"単価設定なし",SUM(J130:AM130))))</f>
        <v/>
      </c>
      <c r="J130" s="34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J$7),0)
)
/IF($H$5="10aあたり",$I$3*10,1),"")</f>
        <v>0</v>
      </c>
      <c r="K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K$7),0)
)
/IF($H$5="10aあたり",$I$3*10,1),"")</f>
        <v>0</v>
      </c>
      <c r="L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L$7),0)
)
/IF($H$5="10aあたり",$I$3*10,1),"")</f>
        <v>0</v>
      </c>
      <c r="M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M$7),0)
)
/IF($H$5="10aあたり",$I$3*10,1),"")</f>
        <v>0</v>
      </c>
      <c r="N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N$7),0)
)
/IF($H$5="10aあたり",$I$3*10,1),"")</f>
        <v>0</v>
      </c>
      <c r="O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O$7),0)
)
/IF($H$5="10aあたり",$I$3*10,1),"")</f>
        <v>0</v>
      </c>
      <c r="P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P$7),0)
)
/IF($H$5="10aあたり",$I$3*10,1),"")</f>
        <v>0</v>
      </c>
      <c r="Q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Q$7),0)
)
/IF($H$5="10aあたり",$I$3*10,1),"")</f>
        <v>0</v>
      </c>
      <c r="R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R$7),0)
)
/IF($H$5="10aあたり",$I$3*10,1),"")</f>
        <v>0</v>
      </c>
      <c r="S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S$7),0)
)
/IF($H$5="10aあたり",$I$3*10,1),"")</f>
        <v>0</v>
      </c>
      <c r="T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T$7),0)
)
/IF($H$5="10aあたり",$I$3*10,1),"")</f>
        <v>0</v>
      </c>
      <c r="U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U$7),0)
)
/IF($H$5="10aあたり",$I$3*10,1),"")</f>
        <v>0</v>
      </c>
      <c r="V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V$7),0)
)
/IF($H$5="10aあたり",$I$3*10,1),"")</f>
        <v>0</v>
      </c>
      <c r="W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W$7),0)
)
/IF($H$5="10aあたり",$I$3*10,1),"")</f>
        <v>0</v>
      </c>
      <c r="X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X$7),0)
)
/IF($H$5="10aあたり",$I$3*10,1),"")</f>
        <v>0</v>
      </c>
      <c r="Y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Y$7),0)
)
/IF($H$5="10aあたり",$I$3*10,1),"")</f>
        <v>0</v>
      </c>
      <c r="Z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Z$7),0)
)
/IF($H$5="10aあたり",$I$3*10,1),"")</f>
        <v>0</v>
      </c>
      <c r="AA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A$7),0)
)
/IF($H$5="10aあたり",$I$3*10,1),"")</f>
        <v>0</v>
      </c>
      <c r="AB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B$7),0)
)
/IF($H$5="10aあたり",$I$3*10,1),"")</f>
        <v>0</v>
      </c>
      <c r="AC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C$7),0)
)
/IF($H$5="10aあたり",$I$3*10,1),"")</f>
        <v>0</v>
      </c>
      <c r="AD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D$7),0)
)
/IF($H$5="10aあたり",$I$3*10,1),"")</f>
        <v>0</v>
      </c>
      <c r="AE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E$7),0)
)
/IF($H$5="10aあたり",$I$3*10,1),"")</f>
        <v>0</v>
      </c>
      <c r="AF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F$7),0)
)
/IF($H$5="10aあたり",$I$3*10,1),"")</f>
        <v>0</v>
      </c>
      <c r="AG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G$7),0)
)
/IF($H$5="10aあたり",$I$3*10,1),"")</f>
        <v>0</v>
      </c>
      <c r="AH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H$7),0)
)
/IF($H$5="10aあたり",$I$3*10,1),"")</f>
        <v>0</v>
      </c>
      <c r="AI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I$7),0)
)
/IF($H$5="10aあたり",$I$3*10,1),"")</f>
        <v>0</v>
      </c>
      <c r="AJ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J$7),0)
)
/IF($H$5="10aあたり",$I$3*10,1),"")</f>
        <v>0</v>
      </c>
      <c r="AK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K$7),0)
)
/IF($H$5="10aあたり",$I$3*10,1),"")</f>
        <v>0</v>
      </c>
      <c r="AL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L$7),0)
)
/IF($H$5="10aあたり",$I$3*10,1),"")</f>
        <v>0</v>
      </c>
      <c r="AM130" s="35">
        <f ca="1">IFERROR(
(
SUMIFS(IF($H$4="作業時間（hh:mm）",中間処理!$G:$G,中間処理!$I:$I),中間処理!$E:$E,IF($H$3="すべての作付","&lt;&gt;",$H$3),中間処理!$F:$F,$G130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130,中間処理!$B:$B,"予定",中間処理!$C:$C,"&gt;="&amp;$H$1,中間処理!$C:$C,"&lt;="&amp;$H$2,中間処理!$D:$D,AM$7),0)
)
/IF($H$5="10aあたり",$I$3*10,1),"")</f>
        <v>0</v>
      </c>
    </row>
    <row r="131" spans="8:39">
      <c r="H131" s="13"/>
      <c r="I131" s="22" t="str">
        <f>IF(H131="","",
IF(H$4="作業時間（hh:mm）",SUM(J131:AM131),
IF(
COUNTIFS(単価情報!C:C,G131,単価情報!B:B,"作業者",単価情報!K:K,"&gt;="&amp;H$1,単価情報!J:J,"&lt;="&amp;H$2)
+COUNTIFS(単価情報!C:C,G131,単価情報!B:B,"作業者",単価情報!K:K,"",単価情報!J:J,"&lt;="&amp;H$2)=0,
"単価設定なし",SUM(J131:AM131))))</f>
        <v/>
      </c>
      <c r="J131" s="34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J$7),0)
)
/IF($H$5="10aあたり",$I$3*10,1),"")</f>
        <v>0</v>
      </c>
      <c r="K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K$7),0)
)
/IF($H$5="10aあたり",$I$3*10,1),"")</f>
        <v>0</v>
      </c>
      <c r="L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L$7),0)
)
/IF($H$5="10aあたり",$I$3*10,1),"")</f>
        <v>0</v>
      </c>
      <c r="M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M$7),0)
)
/IF($H$5="10aあたり",$I$3*10,1),"")</f>
        <v>0</v>
      </c>
      <c r="N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N$7),0)
)
/IF($H$5="10aあたり",$I$3*10,1),"")</f>
        <v>0</v>
      </c>
      <c r="O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O$7),0)
)
/IF($H$5="10aあたり",$I$3*10,1),"")</f>
        <v>0</v>
      </c>
      <c r="P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P$7),0)
)
/IF($H$5="10aあたり",$I$3*10,1),"")</f>
        <v>0</v>
      </c>
      <c r="Q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Q$7),0)
)
/IF($H$5="10aあたり",$I$3*10,1),"")</f>
        <v>0</v>
      </c>
      <c r="R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R$7),0)
)
/IF($H$5="10aあたり",$I$3*10,1),"")</f>
        <v>0</v>
      </c>
      <c r="S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S$7),0)
)
/IF($H$5="10aあたり",$I$3*10,1),"")</f>
        <v>0</v>
      </c>
      <c r="T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T$7),0)
)
/IF($H$5="10aあたり",$I$3*10,1),"")</f>
        <v>0</v>
      </c>
      <c r="U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U$7),0)
)
/IF($H$5="10aあたり",$I$3*10,1),"")</f>
        <v>0</v>
      </c>
      <c r="V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V$7),0)
)
/IF($H$5="10aあたり",$I$3*10,1),"")</f>
        <v>0</v>
      </c>
      <c r="W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W$7),0)
)
/IF($H$5="10aあたり",$I$3*10,1),"")</f>
        <v>0</v>
      </c>
      <c r="X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X$7),0)
)
/IF($H$5="10aあたり",$I$3*10,1),"")</f>
        <v>0</v>
      </c>
      <c r="Y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Y$7),0)
)
/IF($H$5="10aあたり",$I$3*10,1),"")</f>
        <v>0</v>
      </c>
      <c r="Z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Z$7),0)
)
/IF($H$5="10aあたり",$I$3*10,1),"")</f>
        <v>0</v>
      </c>
      <c r="AA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A$7),0)
)
/IF($H$5="10aあたり",$I$3*10,1),"")</f>
        <v>0</v>
      </c>
      <c r="AB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B$7),0)
)
/IF($H$5="10aあたり",$I$3*10,1),"")</f>
        <v>0</v>
      </c>
      <c r="AC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C$7),0)
)
/IF($H$5="10aあたり",$I$3*10,1),"")</f>
        <v>0</v>
      </c>
      <c r="AD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D$7),0)
)
/IF($H$5="10aあたり",$I$3*10,1),"")</f>
        <v>0</v>
      </c>
      <c r="AE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E$7),0)
)
/IF($H$5="10aあたり",$I$3*10,1),"")</f>
        <v>0</v>
      </c>
      <c r="AF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F$7),0)
)
/IF($H$5="10aあたり",$I$3*10,1),"")</f>
        <v>0</v>
      </c>
      <c r="AG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G$7),0)
)
/IF($H$5="10aあたり",$I$3*10,1),"")</f>
        <v>0</v>
      </c>
      <c r="AH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H$7),0)
)
/IF($H$5="10aあたり",$I$3*10,1),"")</f>
        <v>0</v>
      </c>
      <c r="AI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I$7),0)
)
/IF($H$5="10aあたり",$I$3*10,1),"")</f>
        <v>0</v>
      </c>
      <c r="AJ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J$7),0)
)
/IF($H$5="10aあたり",$I$3*10,1),"")</f>
        <v>0</v>
      </c>
      <c r="AK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K$7),0)
)
/IF($H$5="10aあたり",$I$3*10,1),"")</f>
        <v>0</v>
      </c>
      <c r="AL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L$7),0)
)
/IF($H$5="10aあたり",$I$3*10,1),"")</f>
        <v>0</v>
      </c>
      <c r="AM131" s="35">
        <f ca="1">IFERROR(
(
SUMIFS(IF($H$4="作業時間（hh:mm）",中間処理!$G:$G,中間処理!$I:$I),中間処理!$E:$E,IF($H$3="すべての作付","&lt;&gt;",$H$3),中間処理!$F:$F,$G131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131,中間処理!$B:$B,"予定",中間処理!$C:$C,"&gt;="&amp;$H$1,中間処理!$C:$C,"&lt;="&amp;$H$2,中間処理!$D:$D,AM$7),0)
)
/IF($H$5="10aあたり",$I$3*10,1),"")</f>
        <v>0</v>
      </c>
    </row>
    <row r="132" spans="8:39">
      <c r="H132" s="13"/>
      <c r="I132" s="22" t="str">
        <f>IF(H132="","",
IF(H$4="作業時間（hh:mm）",SUM(J132:AM132),
IF(
COUNTIFS(単価情報!C:C,G132,単価情報!B:B,"作業者",単価情報!K:K,"&gt;="&amp;H$1,単価情報!J:J,"&lt;="&amp;H$2)
+COUNTIFS(単価情報!C:C,G132,単価情報!B:B,"作業者",単価情報!K:K,"",単価情報!J:J,"&lt;="&amp;H$2)=0,
"単価設定なし",SUM(J132:AM132))))</f>
        <v/>
      </c>
      <c r="J132" s="34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J$7),0)
)
/IF($H$5="10aあたり",$I$3*10,1),"")</f>
        <v>0</v>
      </c>
      <c r="K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K$7),0)
)
/IF($H$5="10aあたり",$I$3*10,1),"")</f>
        <v>0</v>
      </c>
      <c r="L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L$7),0)
)
/IF($H$5="10aあたり",$I$3*10,1),"")</f>
        <v>0</v>
      </c>
      <c r="M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M$7),0)
)
/IF($H$5="10aあたり",$I$3*10,1),"")</f>
        <v>0</v>
      </c>
      <c r="N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N$7),0)
)
/IF($H$5="10aあたり",$I$3*10,1),"")</f>
        <v>0</v>
      </c>
      <c r="O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O$7),0)
)
/IF($H$5="10aあたり",$I$3*10,1),"")</f>
        <v>0</v>
      </c>
      <c r="P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P$7),0)
)
/IF($H$5="10aあたり",$I$3*10,1),"")</f>
        <v>0</v>
      </c>
      <c r="Q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Q$7),0)
)
/IF($H$5="10aあたり",$I$3*10,1),"")</f>
        <v>0</v>
      </c>
      <c r="R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R$7),0)
)
/IF($H$5="10aあたり",$I$3*10,1),"")</f>
        <v>0</v>
      </c>
      <c r="S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S$7),0)
)
/IF($H$5="10aあたり",$I$3*10,1),"")</f>
        <v>0</v>
      </c>
      <c r="T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T$7),0)
)
/IF($H$5="10aあたり",$I$3*10,1),"")</f>
        <v>0</v>
      </c>
      <c r="U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U$7),0)
)
/IF($H$5="10aあたり",$I$3*10,1),"")</f>
        <v>0</v>
      </c>
      <c r="V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V$7),0)
)
/IF($H$5="10aあたり",$I$3*10,1),"")</f>
        <v>0</v>
      </c>
      <c r="W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W$7),0)
)
/IF($H$5="10aあたり",$I$3*10,1),"")</f>
        <v>0</v>
      </c>
      <c r="X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X$7),0)
)
/IF($H$5="10aあたり",$I$3*10,1),"")</f>
        <v>0</v>
      </c>
      <c r="Y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Y$7),0)
)
/IF($H$5="10aあたり",$I$3*10,1),"")</f>
        <v>0</v>
      </c>
      <c r="Z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Z$7),0)
)
/IF($H$5="10aあたり",$I$3*10,1),"")</f>
        <v>0</v>
      </c>
      <c r="AA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A$7),0)
)
/IF($H$5="10aあたり",$I$3*10,1),"")</f>
        <v>0</v>
      </c>
      <c r="AB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B$7),0)
)
/IF($H$5="10aあたり",$I$3*10,1),"")</f>
        <v>0</v>
      </c>
      <c r="AC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C$7),0)
)
/IF($H$5="10aあたり",$I$3*10,1),"")</f>
        <v>0</v>
      </c>
      <c r="AD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D$7),0)
)
/IF($H$5="10aあたり",$I$3*10,1),"")</f>
        <v>0</v>
      </c>
      <c r="AE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E$7),0)
)
/IF($H$5="10aあたり",$I$3*10,1),"")</f>
        <v>0</v>
      </c>
      <c r="AF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F$7),0)
)
/IF($H$5="10aあたり",$I$3*10,1),"")</f>
        <v>0</v>
      </c>
      <c r="AG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G$7),0)
)
/IF($H$5="10aあたり",$I$3*10,1),"")</f>
        <v>0</v>
      </c>
      <c r="AH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H$7),0)
)
/IF($H$5="10aあたり",$I$3*10,1),"")</f>
        <v>0</v>
      </c>
      <c r="AI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I$7),0)
)
/IF($H$5="10aあたり",$I$3*10,1),"")</f>
        <v>0</v>
      </c>
      <c r="AJ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J$7),0)
)
/IF($H$5="10aあたり",$I$3*10,1),"")</f>
        <v>0</v>
      </c>
      <c r="AK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K$7),0)
)
/IF($H$5="10aあたり",$I$3*10,1),"")</f>
        <v>0</v>
      </c>
      <c r="AL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L$7),0)
)
/IF($H$5="10aあたり",$I$3*10,1),"")</f>
        <v>0</v>
      </c>
      <c r="AM132" s="35">
        <f ca="1">IFERROR(
(
SUMIFS(IF($H$4="作業時間（hh:mm）",中間処理!$G:$G,中間処理!$I:$I),中間処理!$E:$E,IF($H$3="すべての作付","&lt;&gt;",$H$3),中間処理!$F:$F,$G132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132,中間処理!$B:$B,"予定",中間処理!$C:$C,"&gt;="&amp;$H$1,中間処理!$C:$C,"&lt;="&amp;$H$2,中間処理!$D:$D,AM$7),0)
)
/IF($H$5="10aあたり",$I$3*10,1),"")</f>
        <v>0</v>
      </c>
    </row>
    <row r="133" spans="8:39">
      <c r="H133" s="13"/>
      <c r="I133" s="22" t="str">
        <f>IF(H133="","",
IF(H$4="作業時間（hh:mm）",SUM(J133:AM133),
IF(
COUNTIFS(単価情報!C:C,G133,単価情報!B:B,"作業者",単価情報!K:K,"&gt;="&amp;H$1,単価情報!J:J,"&lt;="&amp;H$2)
+COUNTIFS(単価情報!C:C,G133,単価情報!B:B,"作業者",単価情報!K:K,"",単価情報!J:J,"&lt;="&amp;H$2)=0,
"単価設定なし",SUM(J133:AM133))))</f>
        <v/>
      </c>
      <c r="J133" s="34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J$7),0)
)
/IF($H$5="10aあたり",$I$3*10,1),"")</f>
        <v>0</v>
      </c>
      <c r="K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K$7),0)
)
/IF($H$5="10aあたり",$I$3*10,1),"")</f>
        <v>0</v>
      </c>
      <c r="L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L$7),0)
)
/IF($H$5="10aあたり",$I$3*10,1),"")</f>
        <v>0</v>
      </c>
      <c r="M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M$7),0)
)
/IF($H$5="10aあたり",$I$3*10,1),"")</f>
        <v>0</v>
      </c>
      <c r="N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N$7),0)
)
/IF($H$5="10aあたり",$I$3*10,1),"")</f>
        <v>0</v>
      </c>
      <c r="O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O$7),0)
)
/IF($H$5="10aあたり",$I$3*10,1),"")</f>
        <v>0</v>
      </c>
      <c r="P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P$7),0)
)
/IF($H$5="10aあたり",$I$3*10,1),"")</f>
        <v>0</v>
      </c>
      <c r="Q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Q$7),0)
)
/IF($H$5="10aあたり",$I$3*10,1),"")</f>
        <v>0</v>
      </c>
      <c r="R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R$7),0)
)
/IF($H$5="10aあたり",$I$3*10,1),"")</f>
        <v>0</v>
      </c>
      <c r="S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S$7),0)
)
/IF($H$5="10aあたり",$I$3*10,1),"")</f>
        <v>0</v>
      </c>
      <c r="T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T$7),0)
)
/IF($H$5="10aあたり",$I$3*10,1),"")</f>
        <v>0</v>
      </c>
      <c r="U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U$7),0)
)
/IF($H$5="10aあたり",$I$3*10,1),"")</f>
        <v>0</v>
      </c>
      <c r="V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V$7),0)
)
/IF($H$5="10aあたり",$I$3*10,1),"")</f>
        <v>0</v>
      </c>
      <c r="W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W$7),0)
)
/IF($H$5="10aあたり",$I$3*10,1),"")</f>
        <v>0</v>
      </c>
      <c r="X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X$7),0)
)
/IF($H$5="10aあたり",$I$3*10,1),"")</f>
        <v>0</v>
      </c>
      <c r="Y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Y$7),0)
)
/IF($H$5="10aあたり",$I$3*10,1),"")</f>
        <v>0</v>
      </c>
      <c r="Z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Z$7),0)
)
/IF($H$5="10aあたり",$I$3*10,1),"")</f>
        <v>0</v>
      </c>
      <c r="AA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A$7),0)
)
/IF($H$5="10aあたり",$I$3*10,1),"")</f>
        <v>0</v>
      </c>
      <c r="AB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B$7),0)
)
/IF($H$5="10aあたり",$I$3*10,1),"")</f>
        <v>0</v>
      </c>
      <c r="AC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C$7),0)
)
/IF($H$5="10aあたり",$I$3*10,1),"")</f>
        <v>0</v>
      </c>
      <c r="AD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D$7),0)
)
/IF($H$5="10aあたり",$I$3*10,1),"")</f>
        <v>0</v>
      </c>
      <c r="AE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E$7),0)
)
/IF($H$5="10aあたり",$I$3*10,1),"")</f>
        <v>0</v>
      </c>
      <c r="AF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F$7),0)
)
/IF($H$5="10aあたり",$I$3*10,1),"")</f>
        <v>0</v>
      </c>
      <c r="AG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G$7),0)
)
/IF($H$5="10aあたり",$I$3*10,1),"")</f>
        <v>0</v>
      </c>
      <c r="AH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H$7),0)
)
/IF($H$5="10aあたり",$I$3*10,1),"")</f>
        <v>0</v>
      </c>
      <c r="AI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I$7),0)
)
/IF($H$5="10aあたり",$I$3*10,1),"")</f>
        <v>0</v>
      </c>
      <c r="AJ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J$7),0)
)
/IF($H$5="10aあたり",$I$3*10,1),"")</f>
        <v>0</v>
      </c>
      <c r="AK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K$7),0)
)
/IF($H$5="10aあたり",$I$3*10,1),"")</f>
        <v>0</v>
      </c>
      <c r="AL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L$7),0)
)
/IF($H$5="10aあたり",$I$3*10,1),"")</f>
        <v>0</v>
      </c>
      <c r="AM133" s="35">
        <f ca="1">IFERROR(
(
SUMIFS(IF($H$4="作業時間（hh:mm）",中間処理!$G:$G,中間処理!$I:$I),中間処理!$E:$E,IF($H$3="すべての作付","&lt;&gt;",$H$3),中間処理!$F:$F,$G133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133,中間処理!$B:$B,"予定",中間処理!$C:$C,"&gt;="&amp;$H$1,中間処理!$C:$C,"&lt;="&amp;$H$2,中間処理!$D:$D,AM$7),0)
)
/IF($H$5="10aあたり",$I$3*10,1),"")</f>
        <v>0</v>
      </c>
    </row>
    <row r="134" spans="8:39">
      <c r="H134" s="13"/>
      <c r="I134" s="22" t="str">
        <f>IF(H134="","",
IF(H$4="作業時間（hh:mm）",SUM(J134:AM134),
IF(
COUNTIFS(単価情報!C:C,G134,単価情報!B:B,"作業者",単価情報!K:K,"&gt;="&amp;H$1,単価情報!J:J,"&lt;="&amp;H$2)
+COUNTIFS(単価情報!C:C,G134,単価情報!B:B,"作業者",単価情報!K:K,"",単価情報!J:J,"&lt;="&amp;H$2)=0,
"単価設定なし",SUM(J134:AM134))))</f>
        <v/>
      </c>
      <c r="J134" s="34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J$7),0)
)
/IF($H$5="10aあたり",$I$3*10,1),"")</f>
        <v>0</v>
      </c>
      <c r="K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K$7),0)
)
/IF($H$5="10aあたり",$I$3*10,1),"")</f>
        <v>0</v>
      </c>
      <c r="L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L$7),0)
)
/IF($H$5="10aあたり",$I$3*10,1),"")</f>
        <v>0</v>
      </c>
      <c r="M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M$7),0)
)
/IF($H$5="10aあたり",$I$3*10,1),"")</f>
        <v>0</v>
      </c>
      <c r="N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N$7),0)
)
/IF($H$5="10aあたり",$I$3*10,1),"")</f>
        <v>0</v>
      </c>
      <c r="O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O$7),0)
)
/IF($H$5="10aあたり",$I$3*10,1),"")</f>
        <v>0</v>
      </c>
      <c r="P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P$7),0)
)
/IF($H$5="10aあたり",$I$3*10,1),"")</f>
        <v>0</v>
      </c>
      <c r="Q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Q$7),0)
)
/IF($H$5="10aあたり",$I$3*10,1),"")</f>
        <v>0</v>
      </c>
      <c r="R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R$7),0)
)
/IF($H$5="10aあたり",$I$3*10,1),"")</f>
        <v>0</v>
      </c>
      <c r="S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S$7),0)
)
/IF($H$5="10aあたり",$I$3*10,1),"")</f>
        <v>0</v>
      </c>
      <c r="T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T$7),0)
)
/IF($H$5="10aあたり",$I$3*10,1),"")</f>
        <v>0</v>
      </c>
      <c r="U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U$7),0)
)
/IF($H$5="10aあたり",$I$3*10,1),"")</f>
        <v>0</v>
      </c>
      <c r="V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V$7),0)
)
/IF($H$5="10aあたり",$I$3*10,1),"")</f>
        <v>0</v>
      </c>
      <c r="W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W$7),0)
)
/IF($H$5="10aあたり",$I$3*10,1),"")</f>
        <v>0</v>
      </c>
      <c r="X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X$7),0)
)
/IF($H$5="10aあたり",$I$3*10,1),"")</f>
        <v>0</v>
      </c>
      <c r="Y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Y$7),0)
)
/IF($H$5="10aあたり",$I$3*10,1),"")</f>
        <v>0</v>
      </c>
      <c r="Z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Z$7),0)
)
/IF($H$5="10aあたり",$I$3*10,1),"")</f>
        <v>0</v>
      </c>
      <c r="AA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A$7),0)
)
/IF($H$5="10aあたり",$I$3*10,1),"")</f>
        <v>0</v>
      </c>
      <c r="AB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B$7),0)
)
/IF($H$5="10aあたり",$I$3*10,1),"")</f>
        <v>0</v>
      </c>
      <c r="AC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C$7),0)
)
/IF($H$5="10aあたり",$I$3*10,1),"")</f>
        <v>0</v>
      </c>
      <c r="AD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D$7),0)
)
/IF($H$5="10aあたり",$I$3*10,1),"")</f>
        <v>0</v>
      </c>
      <c r="AE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E$7),0)
)
/IF($H$5="10aあたり",$I$3*10,1),"")</f>
        <v>0</v>
      </c>
      <c r="AF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F$7),0)
)
/IF($H$5="10aあたり",$I$3*10,1),"")</f>
        <v>0</v>
      </c>
      <c r="AG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G$7),0)
)
/IF($H$5="10aあたり",$I$3*10,1),"")</f>
        <v>0</v>
      </c>
      <c r="AH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H$7),0)
)
/IF($H$5="10aあたり",$I$3*10,1),"")</f>
        <v>0</v>
      </c>
      <c r="AI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I$7),0)
)
/IF($H$5="10aあたり",$I$3*10,1),"")</f>
        <v>0</v>
      </c>
      <c r="AJ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J$7),0)
)
/IF($H$5="10aあたり",$I$3*10,1),"")</f>
        <v>0</v>
      </c>
      <c r="AK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K$7),0)
)
/IF($H$5="10aあたり",$I$3*10,1),"")</f>
        <v>0</v>
      </c>
      <c r="AL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L$7),0)
)
/IF($H$5="10aあたり",$I$3*10,1),"")</f>
        <v>0</v>
      </c>
      <c r="AM134" s="35">
        <f ca="1">IFERROR(
(
SUMIFS(IF($H$4="作業時間（hh:mm）",中間処理!$G:$G,中間処理!$I:$I),中間処理!$E:$E,IF($H$3="すべての作付","&lt;&gt;",$H$3),中間処理!$F:$F,$G134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134,中間処理!$B:$B,"予定",中間処理!$C:$C,"&gt;="&amp;$H$1,中間処理!$C:$C,"&lt;="&amp;$H$2,中間処理!$D:$D,AM$7),0)
)
/IF($H$5="10aあたり",$I$3*10,1),"")</f>
        <v>0</v>
      </c>
    </row>
    <row r="135" spans="8:39">
      <c r="H135" s="13"/>
      <c r="I135" s="22" t="str">
        <f>IF(H135="","",
IF(H$4="作業時間（hh:mm）",SUM(J135:AM135),
IF(
COUNTIFS(単価情報!C:C,G135,単価情報!B:B,"作業者",単価情報!K:K,"&gt;="&amp;H$1,単価情報!J:J,"&lt;="&amp;H$2)
+COUNTIFS(単価情報!C:C,G135,単価情報!B:B,"作業者",単価情報!K:K,"",単価情報!J:J,"&lt;="&amp;H$2)=0,
"単価設定なし",SUM(J135:AM135))))</f>
        <v/>
      </c>
      <c r="J135" s="34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J$7),0)
)
/IF($H$5="10aあたり",$I$3*10,1),"")</f>
        <v>0</v>
      </c>
      <c r="K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K$7),0)
)
/IF($H$5="10aあたり",$I$3*10,1),"")</f>
        <v>0</v>
      </c>
      <c r="L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L$7),0)
)
/IF($H$5="10aあたり",$I$3*10,1),"")</f>
        <v>0</v>
      </c>
      <c r="M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M$7),0)
)
/IF($H$5="10aあたり",$I$3*10,1),"")</f>
        <v>0</v>
      </c>
      <c r="N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N$7),0)
)
/IF($H$5="10aあたり",$I$3*10,1),"")</f>
        <v>0</v>
      </c>
      <c r="O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O$7),0)
)
/IF($H$5="10aあたり",$I$3*10,1),"")</f>
        <v>0</v>
      </c>
      <c r="P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P$7),0)
)
/IF($H$5="10aあたり",$I$3*10,1),"")</f>
        <v>0</v>
      </c>
      <c r="Q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Q$7),0)
)
/IF($H$5="10aあたり",$I$3*10,1),"")</f>
        <v>0</v>
      </c>
      <c r="R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R$7),0)
)
/IF($H$5="10aあたり",$I$3*10,1),"")</f>
        <v>0</v>
      </c>
      <c r="S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S$7),0)
)
/IF($H$5="10aあたり",$I$3*10,1),"")</f>
        <v>0</v>
      </c>
      <c r="T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T$7),0)
)
/IF($H$5="10aあたり",$I$3*10,1),"")</f>
        <v>0</v>
      </c>
      <c r="U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U$7),0)
)
/IF($H$5="10aあたり",$I$3*10,1),"")</f>
        <v>0</v>
      </c>
      <c r="V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V$7),0)
)
/IF($H$5="10aあたり",$I$3*10,1),"")</f>
        <v>0</v>
      </c>
      <c r="W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W$7),0)
)
/IF($H$5="10aあたり",$I$3*10,1),"")</f>
        <v>0</v>
      </c>
      <c r="X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X$7),0)
)
/IF($H$5="10aあたり",$I$3*10,1),"")</f>
        <v>0</v>
      </c>
      <c r="Y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Y$7),0)
)
/IF($H$5="10aあたり",$I$3*10,1),"")</f>
        <v>0</v>
      </c>
      <c r="Z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Z$7),0)
)
/IF($H$5="10aあたり",$I$3*10,1),"")</f>
        <v>0</v>
      </c>
      <c r="AA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A$7),0)
)
/IF($H$5="10aあたり",$I$3*10,1),"")</f>
        <v>0</v>
      </c>
      <c r="AB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B$7),0)
)
/IF($H$5="10aあたり",$I$3*10,1),"")</f>
        <v>0</v>
      </c>
      <c r="AC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C$7),0)
)
/IF($H$5="10aあたり",$I$3*10,1),"")</f>
        <v>0</v>
      </c>
      <c r="AD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D$7),0)
)
/IF($H$5="10aあたり",$I$3*10,1),"")</f>
        <v>0</v>
      </c>
      <c r="AE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E$7),0)
)
/IF($H$5="10aあたり",$I$3*10,1),"")</f>
        <v>0</v>
      </c>
      <c r="AF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F$7),0)
)
/IF($H$5="10aあたり",$I$3*10,1),"")</f>
        <v>0</v>
      </c>
      <c r="AG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G$7),0)
)
/IF($H$5="10aあたり",$I$3*10,1),"")</f>
        <v>0</v>
      </c>
      <c r="AH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H$7),0)
)
/IF($H$5="10aあたり",$I$3*10,1),"")</f>
        <v>0</v>
      </c>
      <c r="AI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I$7),0)
)
/IF($H$5="10aあたり",$I$3*10,1),"")</f>
        <v>0</v>
      </c>
      <c r="AJ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J$7),0)
)
/IF($H$5="10aあたり",$I$3*10,1),"")</f>
        <v>0</v>
      </c>
      <c r="AK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K$7),0)
)
/IF($H$5="10aあたり",$I$3*10,1),"")</f>
        <v>0</v>
      </c>
      <c r="AL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L$7),0)
)
/IF($H$5="10aあたり",$I$3*10,1),"")</f>
        <v>0</v>
      </c>
      <c r="AM135" s="35">
        <f ca="1">IFERROR(
(
SUMIFS(IF($H$4="作業時間（hh:mm）",中間処理!$G:$G,中間処理!$I:$I),中間処理!$E:$E,IF($H$3="すべての作付","&lt;&gt;",$H$3),中間処理!$F:$F,$G135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135,中間処理!$B:$B,"予定",中間処理!$C:$C,"&gt;="&amp;$H$1,中間処理!$C:$C,"&lt;="&amp;$H$2,中間処理!$D:$D,AM$7),0)
)
/IF($H$5="10aあたり",$I$3*10,1),"")</f>
        <v>0</v>
      </c>
    </row>
    <row r="136" spans="8:39">
      <c r="H136" s="13"/>
      <c r="I136" s="22" t="str">
        <f>IF(H136="","",
IF(H$4="作業時間（hh:mm）",SUM(J136:AM136),
IF(
COUNTIFS(単価情報!C:C,G136,単価情報!B:B,"作業者",単価情報!K:K,"&gt;="&amp;H$1,単価情報!J:J,"&lt;="&amp;H$2)
+COUNTIFS(単価情報!C:C,G136,単価情報!B:B,"作業者",単価情報!K:K,"",単価情報!J:J,"&lt;="&amp;H$2)=0,
"単価設定なし",SUM(J136:AM136))))</f>
        <v/>
      </c>
      <c r="J136" s="34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J$7),0)
)
/IF($H$5="10aあたり",$I$3*10,1),"")</f>
        <v>0</v>
      </c>
      <c r="K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K$7),0)
)
/IF($H$5="10aあたり",$I$3*10,1),"")</f>
        <v>0</v>
      </c>
      <c r="L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L$7),0)
)
/IF($H$5="10aあたり",$I$3*10,1),"")</f>
        <v>0</v>
      </c>
      <c r="M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M$7),0)
)
/IF($H$5="10aあたり",$I$3*10,1),"")</f>
        <v>0</v>
      </c>
      <c r="N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N$7),0)
)
/IF($H$5="10aあたり",$I$3*10,1),"")</f>
        <v>0</v>
      </c>
      <c r="O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O$7),0)
)
/IF($H$5="10aあたり",$I$3*10,1),"")</f>
        <v>0</v>
      </c>
      <c r="P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P$7),0)
)
/IF($H$5="10aあたり",$I$3*10,1),"")</f>
        <v>0</v>
      </c>
      <c r="Q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Q$7),0)
)
/IF($H$5="10aあたり",$I$3*10,1),"")</f>
        <v>0</v>
      </c>
      <c r="R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R$7),0)
)
/IF($H$5="10aあたり",$I$3*10,1),"")</f>
        <v>0</v>
      </c>
      <c r="S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S$7),0)
)
/IF($H$5="10aあたり",$I$3*10,1),"")</f>
        <v>0</v>
      </c>
      <c r="T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T$7),0)
)
/IF($H$5="10aあたり",$I$3*10,1),"")</f>
        <v>0</v>
      </c>
      <c r="U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U$7),0)
)
/IF($H$5="10aあたり",$I$3*10,1),"")</f>
        <v>0</v>
      </c>
      <c r="V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V$7),0)
)
/IF($H$5="10aあたり",$I$3*10,1),"")</f>
        <v>0</v>
      </c>
      <c r="W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W$7),0)
)
/IF($H$5="10aあたり",$I$3*10,1),"")</f>
        <v>0</v>
      </c>
      <c r="X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X$7),0)
)
/IF($H$5="10aあたり",$I$3*10,1),"")</f>
        <v>0</v>
      </c>
      <c r="Y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Y$7),0)
)
/IF($H$5="10aあたり",$I$3*10,1),"")</f>
        <v>0</v>
      </c>
      <c r="Z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Z$7),0)
)
/IF($H$5="10aあたり",$I$3*10,1),"")</f>
        <v>0</v>
      </c>
      <c r="AA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A$7),0)
)
/IF($H$5="10aあたり",$I$3*10,1),"")</f>
        <v>0</v>
      </c>
      <c r="AB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B$7),0)
)
/IF($H$5="10aあたり",$I$3*10,1),"")</f>
        <v>0</v>
      </c>
      <c r="AC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C$7),0)
)
/IF($H$5="10aあたり",$I$3*10,1),"")</f>
        <v>0</v>
      </c>
      <c r="AD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D$7),0)
)
/IF($H$5="10aあたり",$I$3*10,1),"")</f>
        <v>0</v>
      </c>
      <c r="AE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E$7),0)
)
/IF($H$5="10aあたり",$I$3*10,1),"")</f>
        <v>0</v>
      </c>
      <c r="AF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F$7),0)
)
/IF($H$5="10aあたり",$I$3*10,1),"")</f>
        <v>0</v>
      </c>
      <c r="AG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G$7),0)
)
/IF($H$5="10aあたり",$I$3*10,1),"")</f>
        <v>0</v>
      </c>
      <c r="AH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H$7),0)
)
/IF($H$5="10aあたり",$I$3*10,1),"")</f>
        <v>0</v>
      </c>
      <c r="AI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I$7),0)
)
/IF($H$5="10aあたり",$I$3*10,1),"")</f>
        <v>0</v>
      </c>
      <c r="AJ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J$7),0)
)
/IF($H$5="10aあたり",$I$3*10,1),"")</f>
        <v>0</v>
      </c>
      <c r="AK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K$7),0)
)
/IF($H$5="10aあたり",$I$3*10,1),"")</f>
        <v>0</v>
      </c>
      <c r="AL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L$7),0)
)
/IF($H$5="10aあたり",$I$3*10,1),"")</f>
        <v>0</v>
      </c>
      <c r="AM136" s="35">
        <f ca="1">IFERROR(
(
SUMIFS(IF($H$4="作業時間（hh:mm）",中間処理!$G:$G,中間処理!$I:$I),中間処理!$E:$E,IF($H$3="すべての作付","&lt;&gt;",$H$3),中間処理!$F:$F,$G136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136,中間処理!$B:$B,"予定",中間処理!$C:$C,"&gt;="&amp;$H$1,中間処理!$C:$C,"&lt;="&amp;$H$2,中間処理!$D:$D,AM$7),0)
)
/IF($H$5="10aあたり",$I$3*10,1),"")</f>
        <v>0</v>
      </c>
    </row>
    <row r="137" spans="8:39">
      <c r="H137" s="13"/>
      <c r="I137" s="22" t="str">
        <f>IF(H137="","",
IF(H$4="作業時間（hh:mm）",SUM(J137:AM137),
IF(
COUNTIFS(単価情報!C:C,G137,単価情報!B:B,"作業者",単価情報!K:K,"&gt;="&amp;H$1,単価情報!J:J,"&lt;="&amp;H$2)
+COUNTIFS(単価情報!C:C,G137,単価情報!B:B,"作業者",単価情報!K:K,"",単価情報!J:J,"&lt;="&amp;H$2)=0,
"単価設定なし",SUM(J137:AM137))))</f>
        <v/>
      </c>
      <c r="J137" s="34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J$7),0)
)
/IF($H$5="10aあたり",$I$3*10,1),"")</f>
        <v>0</v>
      </c>
      <c r="K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K$7),0)
)
/IF($H$5="10aあたり",$I$3*10,1),"")</f>
        <v>0</v>
      </c>
      <c r="L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L$7),0)
)
/IF($H$5="10aあたり",$I$3*10,1),"")</f>
        <v>0</v>
      </c>
      <c r="M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M$7),0)
)
/IF($H$5="10aあたり",$I$3*10,1),"")</f>
        <v>0</v>
      </c>
      <c r="N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N$7),0)
)
/IF($H$5="10aあたり",$I$3*10,1),"")</f>
        <v>0</v>
      </c>
      <c r="O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O$7),0)
)
/IF($H$5="10aあたり",$I$3*10,1),"")</f>
        <v>0</v>
      </c>
      <c r="P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P$7),0)
)
/IF($H$5="10aあたり",$I$3*10,1),"")</f>
        <v>0</v>
      </c>
      <c r="Q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Q$7),0)
)
/IF($H$5="10aあたり",$I$3*10,1),"")</f>
        <v>0</v>
      </c>
      <c r="R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R$7),0)
)
/IF($H$5="10aあたり",$I$3*10,1),"")</f>
        <v>0</v>
      </c>
      <c r="S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S$7),0)
)
/IF($H$5="10aあたり",$I$3*10,1),"")</f>
        <v>0</v>
      </c>
      <c r="T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T$7),0)
)
/IF($H$5="10aあたり",$I$3*10,1),"")</f>
        <v>0</v>
      </c>
      <c r="U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U$7),0)
)
/IF($H$5="10aあたり",$I$3*10,1),"")</f>
        <v>0</v>
      </c>
      <c r="V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V$7),0)
)
/IF($H$5="10aあたり",$I$3*10,1),"")</f>
        <v>0</v>
      </c>
      <c r="W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W$7),0)
)
/IF($H$5="10aあたり",$I$3*10,1),"")</f>
        <v>0</v>
      </c>
      <c r="X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X$7),0)
)
/IF($H$5="10aあたり",$I$3*10,1),"")</f>
        <v>0</v>
      </c>
      <c r="Y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Y$7),0)
)
/IF($H$5="10aあたり",$I$3*10,1),"")</f>
        <v>0</v>
      </c>
      <c r="Z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Z$7),0)
)
/IF($H$5="10aあたり",$I$3*10,1),"")</f>
        <v>0</v>
      </c>
      <c r="AA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A$7),0)
)
/IF($H$5="10aあたり",$I$3*10,1),"")</f>
        <v>0</v>
      </c>
      <c r="AB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B$7),0)
)
/IF($H$5="10aあたり",$I$3*10,1),"")</f>
        <v>0</v>
      </c>
      <c r="AC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C$7),0)
)
/IF($H$5="10aあたり",$I$3*10,1),"")</f>
        <v>0</v>
      </c>
      <c r="AD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D$7),0)
)
/IF($H$5="10aあたり",$I$3*10,1),"")</f>
        <v>0</v>
      </c>
      <c r="AE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E$7),0)
)
/IF($H$5="10aあたり",$I$3*10,1),"")</f>
        <v>0</v>
      </c>
      <c r="AF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F$7),0)
)
/IF($H$5="10aあたり",$I$3*10,1),"")</f>
        <v>0</v>
      </c>
      <c r="AG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G$7),0)
)
/IF($H$5="10aあたり",$I$3*10,1),"")</f>
        <v>0</v>
      </c>
      <c r="AH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H$7),0)
)
/IF($H$5="10aあたり",$I$3*10,1),"")</f>
        <v>0</v>
      </c>
      <c r="AI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I$7),0)
)
/IF($H$5="10aあたり",$I$3*10,1),"")</f>
        <v>0</v>
      </c>
      <c r="AJ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J$7),0)
)
/IF($H$5="10aあたり",$I$3*10,1),"")</f>
        <v>0</v>
      </c>
      <c r="AK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K$7),0)
)
/IF($H$5="10aあたり",$I$3*10,1),"")</f>
        <v>0</v>
      </c>
      <c r="AL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L$7),0)
)
/IF($H$5="10aあたり",$I$3*10,1),"")</f>
        <v>0</v>
      </c>
      <c r="AM137" s="35">
        <f ca="1">IFERROR(
(
SUMIFS(IF($H$4="作業時間（hh:mm）",中間処理!$G:$G,中間処理!$I:$I),中間処理!$E:$E,IF($H$3="すべての作付","&lt;&gt;",$H$3),中間処理!$F:$F,$G137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137,中間処理!$B:$B,"予定",中間処理!$C:$C,"&gt;="&amp;$H$1,中間処理!$C:$C,"&lt;="&amp;$H$2,中間処理!$D:$D,AM$7),0)
)
/IF($H$5="10aあたり",$I$3*10,1),"")</f>
        <v>0</v>
      </c>
    </row>
    <row r="138" spans="8:39">
      <c r="H138" s="13"/>
      <c r="I138" s="22" t="str">
        <f>IF(H138="","",
IF(H$4="作業時間（hh:mm）",SUM(J138:AM138),
IF(
COUNTIFS(単価情報!C:C,G138,単価情報!B:B,"作業者",単価情報!K:K,"&gt;="&amp;H$1,単価情報!J:J,"&lt;="&amp;H$2)
+COUNTIFS(単価情報!C:C,G138,単価情報!B:B,"作業者",単価情報!K:K,"",単価情報!J:J,"&lt;="&amp;H$2)=0,
"単価設定なし",SUM(J138:AM138))))</f>
        <v/>
      </c>
      <c r="J138" s="34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J$7),0)
)
/IF($H$5="10aあたり",$I$3*10,1),"")</f>
        <v>0</v>
      </c>
      <c r="K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K$7),0)
)
/IF($H$5="10aあたり",$I$3*10,1),"")</f>
        <v>0</v>
      </c>
      <c r="L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L$7),0)
)
/IF($H$5="10aあたり",$I$3*10,1),"")</f>
        <v>0</v>
      </c>
      <c r="M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M$7),0)
)
/IF($H$5="10aあたり",$I$3*10,1),"")</f>
        <v>0</v>
      </c>
      <c r="N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N$7),0)
)
/IF($H$5="10aあたり",$I$3*10,1),"")</f>
        <v>0</v>
      </c>
      <c r="O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O$7),0)
)
/IF($H$5="10aあたり",$I$3*10,1),"")</f>
        <v>0</v>
      </c>
      <c r="P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P$7),0)
)
/IF($H$5="10aあたり",$I$3*10,1),"")</f>
        <v>0</v>
      </c>
      <c r="Q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Q$7),0)
)
/IF($H$5="10aあたり",$I$3*10,1),"")</f>
        <v>0</v>
      </c>
      <c r="R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R$7),0)
)
/IF($H$5="10aあたり",$I$3*10,1),"")</f>
        <v>0</v>
      </c>
      <c r="S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S$7),0)
)
/IF($H$5="10aあたり",$I$3*10,1),"")</f>
        <v>0</v>
      </c>
      <c r="T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T$7),0)
)
/IF($H$5="10aあたり",$I$3*10,1),"")</f>
        <v>0</v>
      </c>
      <c r="U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U$7),0)
)
/IF($H$5="10aあたり",$I$3*10,1),"")</f>
        <v>0</v>
      </c>
      <c r="V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V$7),0)
)
/IF($H$5="10aあたり",$I$3*10,1),"")</f>
        <v>0</v>
      </c>
      <c r="W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W$7),0)
)
/IF($H$5="10aあたり",$I$3*10,1),"")</f>
        <v>0</v>
      </c>
      <c r="X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X$7),0)
)
/IF($H$5="10aあたり",$I$3*10,1),"")</f>
        <v>0</v>
      </c>
      <c r="Y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Y$7),0)
)
/IF($H$5="10aあたり",$I$3*10,1),"")</f>
        <v>0</v>
      </c>
      <c r="Z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Z$7),0)
)
/IF($H$5="10aあたり",$I$3*10,1),"")</f>
        <v>0</v>
      </c>
      <c r="AA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A$7),0)
)
/IF($H$5="10aあたり",$I$3*10,1),"")</f>
        <v>0</v>
      </c>
      <c r="AB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B$7),0)
)
/IF($H$5="10aあたり",$I$3*10,1),"")</f>
        <v>0</v>
      </c>
      <c r="AC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C$7),0)
)
/IF($H$5="10aあたり",$I$3*10,1),"")</f>
        <v>0</v>
      </c>
      <c r="AD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D$7),0)
)
/IF($H$5="10aあたり",$I$3*10,1),"")</f>
        <v>0</v>
      </c>
      <c r="AE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E$7),0)
)
/IF($H$5="10aあたり",$I$3*10,1),"")</f>
        <v>0</v>
      </c>
      <c r="AF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F$7),0)
)
/IF($H$5="10aあたり",$I$3*10,1),"")</f>
        <v>0</v>
      </c>
      <c r="AG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G$7),0)
)
/IF($H$5="10aあたり",$I$3*10,1),"")</f>
        <v>0</v>
      </c>
      <c r="AH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H$7),0)
)
/IF($H$5="10aあたり",$I$3*10,1),"")</f>
        <v>0</v>
      </c>
      <c r="AI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I$7),0)
)
/IF($H$5="10aあたり",$I$3*10,1),"")</f>
        <v>0</v>
      </c>
      <c r="AJ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J$7),0)
)
/IF($H$5="10aあたり",$I$3*10,1),"")</f>
        <v>0</v>
      </c>
      <c r="AK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K$7),0)
)
/IF($H$5="10aあたり",$I$3*10,1),"")</f>
        <v>0</v>
      </c>
      <c r="AL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L$7),0)
)
/IF($H$5="10aあたり",$I$3*10,1),"")</f>
        <v>0</v>
      </c>
      <c r="AM138" s="35">
        <f ca="1">IFERROR(
(
SUMIFS(IF($H$4="作業時間（hh:mm）",中間処理!$G:$G,中間処理!$I:$I),中間処理!$E:$E,IF($H$3="すべての作付","&lt;&gt;",$H$3),中間処理!$F:$F,$G138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138,中間処理!$B:$B,"予定",中間処理!$C:$C,"&gt;="&amp;$H$1,中間処理!$C:$C,"&lt;="&amp;$H$2,中間処理!$D:$D,AM$7),0)
)
/IF($H$5="10aあたり",$I$3*10,1),"")</f>
        <v>0</v>
      </c>
    </row>
    <row r="139" spans="8:39">
      <c r="H139" s="13"/>
      <c r="I139" s="22" t="str">
        <f>IF(H139="","",
IF(H$4="作業時間（hh:mm）",SUM(J139:AM139),
IF(
COUNTIFS(単価情報!C:C,G139,単価情報!B:B,"作業者",単価情報!K:K,"&gt;="&amp;H$1,単価情報!J:J,"&lt;="&amp;H$2)
+COUNTIFS(単価情報!C:C,G139,単価情報!B:B,"作業者",単価情報!K:K,"",単価情報!J:J,"&lt;="&amp;H$2)=0,
"単価設定なし",SUM(J139:AM139))))</f>
        <v/>
      </c>
      <c r="J139" s="34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J$7),0)
)
/IF($H$5="10aあたり",$I$3*10,1),"")</f>
        <v>0</v>
      </c>
      <c r="K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K$7),0)
)
/IF($H$5="10aあたり",$I$3*10,1),"")</f>
        <v>0</v>
      </c>
      <c r="L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L$7),0)
)
/IF($H$5="10aあたり",$I$3*10,1),"")</f>
        <v>0</v>
      </c>
      <c r="M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M$7),0)
)
/IF($H$5="10aあたり",$I$3*10,1),"")</f>
        <v>0</v>
      </c>
      <c r="N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N$7),0)
)
/IF($H$5="10aあたり",$I$3*10,1),"")</f>
        <v>0</v>
      </c>
      <c r="O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O$7),0)
)
/IF($H$5="10aあたり",$I$3*10,1),"")</f>
        <v>0</v>
      </c>
      <c r="P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P$7),0)
)
/IF($H$5="10aあたり",$I$3*10,1),"")</f>
        <v>0</v>
      </c>
      <c r="Q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Q$7),0)
)
/IF($H$5="10aあたり",$I$3*10,1),"")</f>
        <v>0</v>
      </c>
      <c r="R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R$7),0)
)
/IF($H$5="10aあたり",$I$3*10,1),"")</f>
        <v>0</v>
      </c>
      <c r="S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S$7),0)
)
/IF($H$5="10aあたり",$I$3*10,1),"")</f>
        <v>0</v>
      </c>
      <c r="T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T$7),0)
)
/IF($H$5="10aあたり",$I$3*10,1),"")</f>
        <v>0</v>
      </c>
      <c r="U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U$7),0)
)
/IF($H$5="10aあたり",$I$3*10,1),"")</f>
        <v>0</v>
      </c>
      <c r="V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V$7),0)
)
/IF($H$5="10aあたり",$I$3*10,1),"")</f>
        <v>0</v>
      </c>
      <c r="W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W$7),0)
)
/IF($H$5="10aあたり",$I$3*10,1),"")</f>
        <v>0</v>
      </c>
      <c r="X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X$7),0)
)
/IF($H$5="10aあたり",$I$3*10,1),"")</f>
        <v>0</v>
      </c>
      <c r="Y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Y$7),0)
)
/IF($H$5="10aあたり",$I$3*10,1),"")</f>
        <v>0</v>
      </c>
      <c r="Z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Z$7),0)
)
/IF($H$5="10aあたり",$I$3*10,1),"")</f>
        <v>0</v>
      </c>
      <c r="AA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A$7),0)
)
/IF($H$5="10aあたり",$I$3*10,1),"")</f>
        <v>0</v>
      </c>
      <c r="AB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B$7),0)
)
/IF($H$5="10aあたり",$I$3*10,1),"")</f>
        <v>0</v>
      </c>
      <c r="AC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C$7),0)
)
/IF($H$5="10aあたり",$I$3*10,1),"")</f>
        <v>0</v>
      </c>
      <c r="AD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D$7),0)
)
/IF($H$5="10aあたり",$I$3*10,1),"")</f>
        <v>0</v>
      </c>
      <c r="AE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E$7),0)
)
/IF($H$5="10aあたり",$I$3*10,1),"")</f>
        <v>0</v>
      </c>
      <c r="AF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F$7),0)
)
/IF($H$5="10aあたり",$I$3*10,1),"")</f>
        <v>0</v>
      </c>
      <c r="AG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G$7),0)
)
/IF($H$5="10aあたり",$I$3*10,1),"")</f>
        <v>0</v>
      </c>
      <c r="AH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H$7),0)
)
/IF($H$5="10aあたり",$I$3*10,1),"")</f>
        <v>0</v>
      </c>
      <c r="AI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I$7),0)
)
/IF($H$5="10aあたり",$I$3*10,1),"")</f>
        <v>0</v>
      </c>
      <c r="AJ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J$7),0)
)
/IF($H$5="10aあたり",$I$3*10,1),"")</f>
        <v>0</v>
      </c>
      <c r="AK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K$7),0)
)
/IF($H$5="10aあたり",$I$3*10,1),"")</f>
        <v>0</v>
      </c>
      <c r="AL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L$7),0)
)
/IF($H$5="10aあたり",$I$3*10,1),"")</f>
        <v>0</v>
      </c>
      <c r="AM139" s="35">
        <f ca="1">IFERROR(
(
SUMIFS(IF($H$4="作業時間（hh:mm）",中間処理!$G:$G,中間処理!$I:$I),中間処理!$E:$E,IF($H$3="すべての作付","&lt;&gt;",$H$3),中間処理!$F:$F,$G139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139,中間処理!$B:$B,"予定",中間処理!$C:$C,"&gt;="&amp;$H$1,中間処理!$C:$C,"&lt;="&amp;$H$2,中間処理!$D:$D,AM$7),0)
)
/IF($H$5="10aあたり",$I$3*10,1),"")</f>
        <v>0</v>
      </c>
    </row>
    <row r="140" spans="8:39">
      <c r="H140" s="13"/>
      <c r="I140" s="22" t="str">
        <f>IF(H140="","",
IF(H$4="作業時間（hh:mm）",SUM(J140:AM140),
IF(
COUNTIFS(単価情報!C:C,G140,単価情報!B:B,"作業者",単価情報!K:K,"&gt;="&amp;H$1,単価情報!J:J,"&lt;="&amp;H$2)
+COUNTIFS(単価情報!C:C,G140,単価情報!B:B,"作業者",単価情報!K:K,"",単価情報!J:J,"&lt;="&amp;H$2)=0,
"単価設定なし",SUM(J140:AM140))))</f>
        <v/>
      </c>
      <c r="J140" s="34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J$7),0)
)
/IF($H$5="10aあたり",$I$3*10,1),"")</f>
        <v>0</v>
      </c>
      <c r="K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K$7),0)
)
/IF($H$5="10aあたり",$I$3*10,1),"")</f>
        <v>0</v>
      </c>
      <c r="L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L$7),0)
)
/IF($H$5="10aあたり",$I$3*10,1),"")</f>
        <v>0</v>
      </c>
      <c r="M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M$7),0)
)
/IF($H$5="10aあたり",$I$3*10,1),"")</f>
        <v>0</v>
      </c>
      <c r="N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N$7),0)
)
/IF($H$5="10aあたり",$I$3*10,1),"")</f>
        <v>0</v>
      </c>
      <c r="O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O$7),0)
)
/IF($H$5="10aあたり",$I$3*10,1),"")</f>
        <v>0</v>
      </c>
      <c r="P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P$7),0)
)
/IF($H$5="10aあたり",$I$3*10,1),"")</f>
        <v>0</v>
      </c>
      <c r="Q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Q$7),0)
)
/IF($H$5="10aあたり",$I$3*10,1),"")</f>
        <v>0</v>
      </c>
      <c r="R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R$7),0)
)
/IF($H$5="10aあたり",$I$3*10,1),"")</f>
        <v>0</v>
      </c>
      <c r="S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S$7),0)
)
/IF($H$5="10aあたり",$I$3*10,1),"")</f>
        <v>0</v>
      </c>
      <c r="T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T$7),0)
)
/IF($H$5="10aあたり",$I$3*10,1),"")</f>
        <v>0</v>
      </c>
      <c r="U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U$7),0)
)
/IF($H$5="10aあたり",$I$3*10,1),"")</f>
        <v>0</v>
      </c>
      <c r="V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V$7),0)
)
/IF($H$5="10aあたり",$I$3*10,1),"")</f>
        <v>0</v>
      </c>
      <c r="W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W$7),0)
)
/IF($H$5="10aあたり",$I$3*10,1),"")</f>
        <v>0</v>
      </c>
      <c r="X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X$7),0)
)
/IF($H$5="10aあたり",$I$3*10,1),"")</f>
        <v>0</v>
      </c>
      <c r="Y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Y$7),0)
)
/IF($H$5="10aあたり",$I$3*10,1),"")</f>
        <v>0</v>
      </c>
      <c r="Z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Z$7),0)
)
/IF($H$5="10aあたり",$I$3*10,1),"")</f>
        <v>0</v>
      </c>
      <c r="AA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A$7),0)
)
/IF($H$5="10aあたり",$I$3*10,1),"")</f>
        <v>0</v>
      </c>
      <c r="AB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B$7),0)
)
/IF($H$5="10aあたり",$I$3*10,1),"")</f>
        <v>0</v>
      </c>
      <c r="AC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C$7),0)
)
/IF($H$5="10aあたり",$I$3*10,1),"")</f>
        <v>0</v>
      </c>
      <c r="AD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D$7),0)
)
/IF($H$5="10aあたり",$I$3*10,1),"")</f>
        <v>0</v>
      </c>
      <c r="AE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E$7),0)
)
/IF($H$5="10aあたり",$I$3*10,1),"")</f>
        <v>0</v>
      </c>
      <c r="AF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F$7),0)
)
/IF($H$5="10aあたり",$I$3*10,1),"")</f>
        <v>0</v>
      </c>
      <c r="AG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G$7),0)
)
/IF($H$5="10aあたり",$I$3*10,1),"")</f>
        <v>0</v>
      </c>
      <c r="AH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H$7),0)
)
/IF($H$5="10aあたり",$I$3*10,1),"")</f>
        <v>0</v>
      </c>
      <c r="AI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I$7),0)
)
/IF($H$5="10aあたり",$I$3*10,1),"")</f>
        <v>0</v>
      </c>
      <c r="AJ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J$7),0)
)
/IF($H$5="10aあたり",$I$3*10,1),"")</f>
        <v>0</v>
      </c>
      <c r="AK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K$7),0)
)
/IF($H$5="10aあたり",$I$3*10,1),"")</f>
        <v>0</v>
      </c>
      <c r="AL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L$7),0)
)
/IF($H$5="10aあたり",$I$3*10,1),"")</f>
        <v>0</v>
      </c>
      <c r="AM140" s="35">
        <f ca="1">IFERROR(
(
SUMIFS(IF($H$4="作業時間（hh:mm）",中間処理!$G:$G,中間処理!$I:$I),中間処理!$E:$E,IF($H$3="すべての作付","&lt;&gt;",$H$3),中間処理!$F:$F,$G140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140,中間処理!$B:$B,"予定",中間処理!$C:$C,"&gt;="&amp;$H$1,中間処理!$C:$C,"&lt;="&amp;$H$2,中間処理!$D:$D,AM$7),0)
)
/IF($H$5="10aあたり",$I$3*10,1),"")</f>
        <v>0</v>
      </c>
    </row>
    <row r="141" spans="8:39">
      <c r="H141" s="13"/>
      <c r="I141" s="22" t="str">
        <f>IF(H141="","",
IF(H$4="作業時間（hh:mm）",SUM(J141:AM141),
IF(
COUNTIFS(単価情報!C:C,G141,単価情報!B:B,"作業者",単価情報!K:K,"&gt;="&amp;H$1,単価情報!J:J,"&lt;="&amp;H$2)
+COUNTIFS(単価情報!C:C,G141,単価情報!B:B,"作業者",単価情報!K:K,"",単価情報!J:J,"&lt;="&amp;H$2)=0,
"単価設定なし",SUM(J141:AM141))))</f>
        <v/>
      </c>
      <c r="J141" s="34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J$7),0)
)
/IF($H$5="10aあたり",$I$3*10,1),"")</f>
        <v>0</v>
      </c>
      <c r="K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K$7),0)
)
/IF($H$5="10aあたり",$I$3*10,1),"")</f>
        <v>0</v>
      </c>
      <c r="L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L$7),0)
)
/IF($H$5="10aあたり",$I$3*10,1),"")</f>
        <v>0</v>
      </c>
      <c r="M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M$7),0)
)
/IF($H$5="10aあたり",$I$3*10,1),"")</f>
        <v>0</v>
      </c>
      <c r="N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N$7),0)
)
/IF($H$5="10aあたり",$I$3*10,1),"")</f>
        <v>0</v>
      </c>
      <c r="O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O$7),0)
)
/IF($H$5="10aあたり",$I$3*10,1),"")</f>
        <v>0</v>
      </c>
      <c r="P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P$7),0)
)
/IF($H$5="10aあたり",$I$3*10,1),"")</f>
        <v>0</v>
      </c>
      <c r="Q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Q$7),0)
)
/IF($H$5="10aあたり",$I$3*10,1),"")</f>
        <v>0</v>
      </c>
      <c r="R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R$7),0)
)
/IF($H$5="10aあたり",$I$3*10,1),"")</f>
        <v>0</v>
      </c>
      <c r="S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S$7),0)
)
/IF($H$5="10aあたり",$I$3*10,1),"")</f>
        <v>0</v>
      </c>
      <c r="T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T$7),0)
)
/IF($H$5="10aあたり",$I$3*10,1),"")</f>
        <v>0</v>
      </c>
      <c r="U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U$7),0)
)
/IF($H$5="10aあたり",$I$3*10,1),"")</f>
        <v>0</v>
      </c>
      <c r="V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V$7),0)
)
/IF($H$5="10aあたり",$I$3*10,1),"")</f>
        <v>0</v>
      </c>
      <c r="W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W$7),0)
)
/IF($H$5="10aあたり",$I$3*10,1),"")</f>
        <v>0</v>
      </c>
      <c r="X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X$7),0)
)
/IF($H$5="10aあたり",$I$3*10,1),"")</f>
        <v>0</v>
      </c>
      <c r="Y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Y$7),0)
)
/IF($H$5="10aあたり",$I$3*10,1),"")</f>
        <v>0</v>
      </c>
      <c r="Z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Z$7),0)
)
/IF($H$5="10aあたり",$I$3*10,1),"")</f>
        <v>0</v>
      </c>
      <c r="AA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A$7),0)
)
/IF($H$5="10aあたり",$I$3*10,1),"")</f>
        <v>0</v>
      </c>
      <c r="AB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B$7),0)
)
/IF($H$5="10aあたり",$I$3*10,1),"")</f>
        <v>0</v>
      </c>
      <c r="AC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C$7),0)
)
/IF($H$5="10aあたり",$I$3*10,1),"")</f>
        <v>0</v>
      </c>
      <c r="AD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D$7),0)
)
/IF($H$5="10aあたり",$I$3*10,1),"")</f>
        <v>0</v>
      </c>
      <c r="AE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E$7),0)
)
/IF($H$5="10aあたり",$I$3*10,1),"")</f>
        <v>0</v>
      </c>
      <c r="AF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F$7),0)
)
/IF($H$5="10aあたり",$I$3*10,1),"")</f>
        <v>0</v>
      </c>
      <c r="AG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G$7),0)
)
/IF($H$5="10aあたり",$I$3*10,1),"")</f>
        <v>0</v>
      </c>
      <c r="AH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H$7),0)
)
/IF($H$5="10aあたり",$I$3*10,1),"")</f>
        <v>0</v>
      </c>
      <c r="AI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I$7),0)
)
/IF($H$5="10aあたり",$I$3*10,1),"")</f>
        <v>0</v>
      </c>
      <c r="AJ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J$7),0)
)
/IF($H$5="10aあたり",$I$3*10,1),"")</f>
        <v>0</v>
      </c>
      <c r="AK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K$7),0)
)
/IF($H$5="10aあたり",$I$3*10,1),"")</f>
        <v>0</v>
      </c>
      <c r="AL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L$7),0)
)
/IF($H$5="10aあたり",$I$3*10,1),"")</f>
        <v>0</v>
      </c>
      <c r="AM141" s="35">
        <f ca="1">IFERROR(
(
SUMIFS(IF($H$4="作業時間（hh:mm）",中間処理!$G:$G,中間処理!$I:$I),中間処理!$E:$E,IF($H$3="すべての作付","&lt;&gt;",$H$3),中間処理!$F:$F,$G141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141,中間処理!$B:$B,"予定",中間処理!$C:$C,"&gt;="&amp;$H$1,中間処理!$C:$C,"&lt;="&amp;$H$2,中間処理!$D:$D,AM$7),0)
)
/IF($H$5="10aあたり",$I$3*10,1),"")</f>
        <v>0</v>
      </c>
    </row>
    <row r="142" spans="8:39">
      <c r="H142" s="13"/>
      <c r="I142" s="22" t="str">
        <f>IF(H142="","",
IF(H$4="作業時間（hh:mm）",SUM(J142:AM142),
IF(
COUNTIFS(単価情報!C:C,G142,単価情報!B:B,"作業者",単価情報!K:K,"&gt;="&amp;H$1,単価情報!J:J,"&lt;="&amp;H$2)
+COUNTIFS(単価情報!C:C,G142,単価情報!B:B,"作業者",単価情報!K:K,"",単価情報!J:J,"&lt;="&amp;H$2)=0,
"単価設定なし",SUM(J142:AM142))))</f>
        <v/>
      </c>
      <c r="J142" s="34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J$7),0)
)
/IF($H$5="10aあたり",$I$3*10,1),"")</f>
        <v>0</v>
      </c>
      <c r="K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K$7),0)
)
/IF($H$5="10aあたり",$I$3*10,1),"")</f>
        <v>0</v>
      </c>
      <c r="L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L$7),0)
)
/IF($H$5="10aあたり",$I$3*10,1),"")</f>
        <v>0</v>
      </c>
      <c r="M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M$7),0)
)
/IF($H$5="10aあたり",$I$3*10,1),"")</f>
        <v>0</v>
      </c>
      <c r="N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N$7),0)
)
/IF($H$5="10aあたり",$I$3*10,1),"")</f>
        <v>0</v>
      </c>
      <c r="O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O$7),0)
)
/IF($H$5="10aあたり",$I$3*10,1),"")</f>
        <v>0</v>
      </c>
      <c r="P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P$7),0)
)
/IF($H$5="10aあたり",$I$3*10,1),"")</f>
        <v>0</v>
      </c>
      <c r="Q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Q$7),0)
)
/IF($H$5="10aあたり",$I$3*10,1),"")</f>
        <v>0</v>
      </c>
      <c r="R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R$7),0)
)
/IF($H$5="10aあたり",$I$3*10,1),"")</f>
        <v>0</v>
      </c>
      <c r="S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S$7),0)
)
/IF($H$5="10aあたり",$I$3*10,1),"")</f>
        <v>0</v>
      </c>
      <c r="T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T$7),0)
)
/IF($H$5="10aあたり",$I$3*10,1),"")</f>
        <v>0</v>
      </c>
      <c r="U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U$7),0)
)
/IF($H$5="10aあたり",$I$3*10,1),"")</f>
        <v>0</v>
      </c>
      <c r="V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V$7),0)
)
/IF($H$5="10aあたり",$I$3*10,1),"")</f>
        <v>0</v>
      </c>
      <c r="W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W$7),0)
)
/IF($H$5="10aあたり",$I$3*10,1),"")</f>
        <v>0</v>
      </c>
      <c r="X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X$7),0)
)
/IF($H$5="10aあたり",$I$3*10,1),"")</f>
        <v>0</v>
      </c>
      <c r="Y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Y$7),0)
)
/IF($H$5="10aあたり",$I$3*10,1),"")</f>
        <v>0</v>
      </c>
      <c r="Z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Z$7),0)
)
/IF($H$5="10aあたり",$I$3*10,1),"")</f>
        <v>0</v>
      </c>
      <c r="AA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A$7),0)
)
/IF($H$5="10aあたり",$I$3*10,1),"")</f>
        <v>0</v>
      </c>
      <c r="AB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B$7),0)
)
/IF($H$5="10aあたり",$I$3*10,1),"")</f>
        <v>0</v>
      </c>
      <c r="AC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C$7),0)
)
/IF($H$5="10aあたり",$I$3*10,1),"")</f>
        <v>0</v>
      </c>
      <c r="AD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D$7),0)
)
/IF($H$5="10aあたり",$I$3*10,1),"")</f>
        <v>0</v>
      </c>
      <c r="AE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E$7),0)
)
/IF($H$5="10aあたり",$I$3*10,1),"")</f>
        <v>0</v>
      </c>
      <c r="AF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F$7),0)
)
/IF($H$5="10aあたり",$I$3*10,1),"")</f>
        <v>0</v>
      </c>
      <c r="AG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G$7),0)
)
/IF($H$5="10aあたり",$I$3*10,1),"")</f>
        <v>0</v>
      </c>
      <c r="AH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H$7),0)
)
/IF($H$5="10aあたり",$I$3*10,1),"")</f>
        <v>0</v>
      </c>
      <c r="AI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I$7),0)
)
/IF($H$5="10aあたり",$I$3*10,1),"")</f>
        <v>0</v>
      </c>
      <c r="AJ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J$7),0)
)
/IF($H$5="10aあたり",$I$3*10,1),"")</f>
        <v>0</v>
      </c>
      <c r="AK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K$7),0)
)
/IF($H$5="10aあたり",$I$3*10,1),"")</f>
        <v>0</v>
      </c>
      <c r="AL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L$7),0)
)
/IF($H$5="10aあたり",$I$3*10,1),"")</f>
        <v>0</v>
      </c>
      <c r="AM142" s="35">
        <f ca="1">IFERROR(
(
SUMIFS(IF($H$4="作業時間（hh:mm）",中間処理!$G:$G,中間処理!$I:$I),中間処理!$E:$E,IF($H$3="すべての作付","&lt;&gt;",$H$3),中間処理!$F:$F,$G142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142,中間処理!$B:$B,"予定",中間処理!$C:$C,"&gt;="&amp;$H$1,中間処理!$C:$C,"&lt;="&amp;$H$2,中間処理!$D:$D,AM$7),0)
)
/IF($H$5="10aあたり",$I$3*10,1),"")</f>
        <v>0</v>
      </c>
    </row>
    <row r="143" spans="8:39">
      <c r="H143" s="13"/>
      <c r="I143" s="22" t="str">
        <f>IF(H143="","",
IF(H$4="作業時間（hh:mm）",SUM(J143:AM143),
IF(
COUNTIFS(単価情報!C:C,G143,単価情報!B:B,"作業者",単価情報!K:K,"&gt;="&amp;H$1,単価情報!J:J,"&lt;="&amp;H$2)
+COUNTIFS(単価情報!C:C,G143,単価情報!B:B,"作業者",単価情報!K:K,"",単価情報!J:J,"&lt;="&amp;H$2)=0,
"単価設定なし",SUM(J143:AM143))))</f>
        <v/>
      </c>
      <c r="J143" s="34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J$7),0)
)
/IF($H$5="10aあたり",$I$3*10,1),"")</f>
        <v>0</v>
      </c>
      <c r="K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K$7),0)
)
/IF($H$5="10aあたり",$I$3*10,1),"")</f>
        <v>0</v>
      </c>
      <c r="L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L$7),0)
)
/IF($H$5="10aあたり",$I$3*10,1),"")</f>
        <v>0</v>
      </c>
      <c r="M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M$7),0)
)
/IF($H$5="10aあたり",$I$3*10,1),"")</f>
        <v>0</v>
      </c>
      <c r="N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N$7),0)
)
/IF($H$5="10aあたり",$I$3*10,1),"")</f>
        <v>0</v>
      </c>
      <c r="O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O$7),0)
)
/IF($H$5="10aあたり",$I$3*10,1),"")</f>
        <v>0</v>
      </c>
      <c r="P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P$7),0)
)
/IF($H$5="10aあたり",$I$3*10,1),"")</f>
        <v>0</v>
      </c>
      <c r="Q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Q$7),0)
)
/IF($H$5="10aあたり",$I$3*10,1),"")</f>
        <v>0</v>
      </c>
      <c r="R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R$7),0)
)
/IF($H$5="10aあたり",$I$3*10,1),"")</f>
        <v>0</v>
      </c>
      <c r="S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S$7),0)
)
/IF($H$5="10aあたり",$I$3*10,1),"")</f>
        <v>0</v>
      </c>
      <c r="T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T$7),0)
)
/IF($H$5="10aあたり",$I$3*10,1),"")</f>
        <v>0</v>
      </c>
      <c r="U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U$7),0)
)
/IF($H$5="10aあたり",$I$3*10,1),"")</f>
        <v>0</v>
      </c>
      <c r="V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V$7),0)
)
/IF($H$5="10aあたり",$I$3*10,1),"")</f>
        <v>0</v>
      </c>
      <c r="W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W$7),0)
)
/IF($H$5="10aあたり",$I$3*10,1),"")</f>
        <v>0</v>
      </c>
      <c r="X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X$7),0)
)
/IF($H$5="10aあたり",$I$3*10,1),"")</f>
        <v>0</v>
      </c>
      <c r="Y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Y$7),0)
)
/IF($H$5="10aあたり",$I$3*10,1),"")</f>
        <v>0</v>
      </c>
      <c r="Z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Z$7),0)
)
/IF($H$5="10aあたり",$I$3*10,1),"")</f>
        <v>0</v>
      </c>
      <c r="AA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A$7),0)
)
/IF($H$5="10aあたり",$I$3*10,1),"")</f>
        <v>0</v>
      </c>
      <c r="AB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B$7),0)
)
/IF($H$5="10aあたり",$I$3*10,1),"")</f>
        <v>0</v>
      </c>
      <c r="AC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C$7),0)
)
/IF($H$5="10aあたり",$I$3*10,1),"")</f>
        <v>0</v>
      </c>
      <c r="AD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D$7),0)
)
/IF($H$5="10aあたり",$I$3*10,1),"")</f>
        <v>0</v>
      </c>
      <c r="AE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E$7),0)
)
/IF($H$5="10aあたり",$I$3*10,1),"")</f>
        <v>0</v>
      </c>
      <c r="AF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F$7),0)
)
/IF($H$5="10aあたり",$I$3*10,1),"")</f>
        <v>0</v>
      </c>
      <c r="AG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G$7),0)
)
/IF($H$5="10aあたり",$I$3*10,1),"")</f>
        <v>0</v>
      </c>
      <c r="AH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H$7),0)
)
/IF($H$5="10aあたり",$I$3*10,1),"")</f>
        <v>0</v>
      </c>
      <c r="AI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I$7),0)
)
/IF($H$5="10aあたり",$I$3*10,1),"")</f>
        <v>0</v>
      </c>
      <c r="AJ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J$7),0)
)
/IF($H$5="10aあたり",$I$3*10,1),"")</f>
        <v>0</v>
      </c>
      <c r="AK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K$7),0)
)
/IF($H$5="10aあたり",$I$3*10,1),"")</f>
        <v>0</v>
      </c>
      <c r="AL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L$7),0)
)
/IF($H$5="10aあたり",$I$3*10,1),"")</f>
        <v>0</v>
      </c>
      <c r="AM143" s="35">
        <f ca="1">IFERROR(
(
SUMIFS(IF($H$4="作業時間（hh:mm）",中間処理!$G:$G,中間処理!$I:$I),中間処理!$E:$E,IF($H$3="すべての作付","&lt;&gt;",$H$3),中間処理!$F:$F,$G143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143,中間処理!$B:$B,"予定",中間処理!$C:$C,"&gt;="&amp;$H$1,中間処理!$C:$C,"&lt;="&amp;$H$2,中間処理!$D:$D,AM$7),0)
)
/IF($H$5="10aあたり",$I$3*10,1),"")</f>
        <v>0</v>
      </c>
    </row>
    <row r="144" spans="8:39">
      <c r="H144" s="13"/>
      <c r="I144" s="22" t="str">
        <f>IF(H144="","",
IF(H$4="作業時間（hh:mm）",SUM(J144:AM144),
IF(
COUNTIFS(単価情報!C:C,G144,単価情報!B:B,"作業者",単価情報!K:K,"&gt;="&amp;H$1,単価情報!J:J,"&lt;="&amp;H$2)
+COUNTIFS(単価情報!C:C,G144,単価情報!B:B,"作業者",単価情報!K:K,"",単価情報!J:J,"&lt;="&amp;H$2)=0,
"単価設定なし",SUM(J144:AM144))))</f>
        <v/>
      </c>
      <c r="J144" s="34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J$7),0)
)
/IF($H$5="10aあたり",$I$3*10,1),"")</f>
        <v>0</v>
      </c>
      <c r="K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K$7),0)
)
/IF($H$5="10aあたり",$I$3*10,1),"")</f>
        <v>0</v>
      </c>
      <c r="L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L$7),0)
)
/IF($H$5="10aあたり",$I$3*10,1),"")</f>
        <v>0</v>
      </c>
      <c r="M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M$7),0)
)
/IF($H$5="10aあたり",$I$3*10,1),"")</f>
        <v>0</v>
      </c>
      <c r="N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N$7),0)
)
/IF($H$5="10aあたり",$I$3*10,1),"")</f>
        <v>0</v>
      </c>
      <c r="O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O$7),0)
)
/IF($H$5="10aあたり",$I$3*10,1),"")</f>
        <v>0</v>
      </c>
      <c r="P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P$7),0)
)
/IF($H$5="10aあたり",$I$3*10,1),"")</f>
        <v>0</v>
      </c>
      <c r="Q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Q$7),0)
)
/IF($H$5="10aあたり",$I$3*10,1),"")</f>
        <v>0</v>
      </c>
      <c r="R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R$7),0)
)
/IF($H$5="10aあたり",$I$3*10,1),"")</f>
        <v>0</v>
      </c>
      <c r="S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S$7),0)
)
/IF($H$5="10aあたり",$I$3*10,1),"")</f>
        <v>0</v>
      </c>
      <c r="T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T$7),0)
)
/IF($H$5="10aあたり",$I$3*10,1),"")</f>
        <v>0</v>
      </c>
      <c r="U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U$7),0)
)
/IF($H$5="10aあたり",$I$3*10,1),"")</f>
        <v>0</v>
      </c>
      <c r="V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V$7),0)
)
/IF($H$5="10aあたり",$I$3*10,1),"")</f>
        <v>0</v>
      </c>
      <c r="W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W$7),0)
)
/IF($H$5="10aあたり",$I$3*10,1),"")</f>
        <v>0</v>
      </c>
      <c r="X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X$7),0)
)
/IF($H$5="10aあたり",$I$3*10,1),"")</f>
        <v>0</v>
      </c>
      <c r="Y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Y$7),0)
)
/IF($H$5="10aあたり",$I$3*10,1),"")</f>
        <v>0</v>
      </c>
      <c r="Z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Z$7),0)
)
/IF($H$5="10aあたり",$I$3*10,1),"")</f>
        <v>0</v>
      </c>
      <c r="AA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A$7),0)
)
/IF($H$5="10aあたり",$I$3*10,1),"")</f>
        <v>0</v>
      </c>
      <c r="AB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B$7),0)
)
/IF($H$5="10aあたり",$I$3*10,1),"")</f>
        <v>0</v>
      </c>
      <c r="AC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C$7),0)
)
/IF($H$5="10aあたり",$I$3*10,1),"")</f>
        <v>0</v>
      </c>
      <c r="AD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D$7),0)
)
/IF($H$5="10aあたり",$I$3*10,1),"")</f>
        <v>0</v>
      </c>
      <c r="AE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E$7),0)
)
/IF($H$5="10aあたり",$I$3*10,1),"")</f>
        <v>0</v>
      </c>
      <c r="AF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F$7),0)
)
/IF($H$5="10aあたり",$I$3*10,1),"")</f>
        <v>0</v>
      </c>
      <c r="AG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G$7),0)
)
/IF($H$5="10aあたり",$I$3*10,1),"")</f>
        <v>0</v>
      </c>
      <c r="AH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H$7),0)
)
/IF($H$5="10aあたり",$I$3*10,1),"")</f>
        <v>0</v>
      </c>
      <c r="AI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I$7),0)
)
/IF($H$5="10aあたり",$I$3*10,1),"")</f>
        <v>0</v>
      </c>
      <c r="AJ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J$7),0)
)
/IF($H$5="10aあたり",$I$3*10,1),"")</f>
        <v>0</v>
      </c>
      <c r="AK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K$7),0)
)
/IF($H$5="10aあたり",$I$3*10,1),"")</f>
        <v>0</v>
      </c>
      <c r="AL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L$7),0)
)
/IF($H$5="10aあたり",$I$3*10,1),"")</f>
        <v>0</v>
      </c>
      <c r="AM144" s="35">
        <f ca="1">IFERROR(
(
SUMIFS(IF($H$4="作業時間（hh:mm）",中間処理!$G:$G,中間処理!$I:$I),中間処理!$E:$E,IF($H$3="すべての作付","&lt;&gt;",$H$3),中間処理!$F:$F,$G144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144,中間処理!$B:$B,"予定",中間処理!$C:$C,"&gt;="&amp;$H$1,中間処理!$C:$C,"&lt;="&amp;$H$2,中間処理!$D:$D,AM$7),0)
)
/IF($H$5="10aあたり",$I$3*10,1),"")</f>
        <v>0</v>
      </c>
    </row>
    <row r="145" spans="8:39">
      <c r="H145" s="13"/>
      <c r="I145" s="22" t="str">
        <f>IF(H145="","",
IF(H$4="作業時間（hh:mm）",SUM(J145:AM145),
IF(
COUNTIFS(単価情報!C:C,G145,単価情報!B:B,"作業者",単価情報!K:K,"&gt;="&amp;H$1,単価情報!J:J,"&lt;="&amp;H$2)
+COUNTIFS(単価情報!C:C,G145,単価情報!B:B,"作業者",単価情報!K:K,"",単価情報!J:J,"&lt;="&amp;H$2)=0,
"単価設定なし",SUM(J145:AM145))))</f>
        <v/>
      </c>
      <c r="J145" s="34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J$7),0)
)
/IF($H$5="10aあたり",$I$3*10,1),"")</f>
        <v>0</v>
      </c>
      <c r="K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K$7),0)
)
/IF($H$5="10aあたり",$I$3*10,1),"")</f>
        <v>0</v>
      </c>
      <c r="L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L$7),0)
)
/IF($H$5="10aあたり",$I$3*10,1),"")</f>
        <v>0</v>
      </c>
      <c r="M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M$7),0)
)
/IF($H$5="10aあたり",$I$3*10,1),"")</f>
        <v>0</v>
      </c>
      <c r="N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N$7),0)
)
/IF($H$5="10aあたり",$I$3*10,1),"")</f>
        <v>0</v>
      </c>
      <c r="O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O$7),0)
)
/IF($H$5="10aあたり",$I$3*10,1),"")</f>
        <v>0</v>
      </c>
      <c r="P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P$7),0)
)
/IF($H$5="10aあたり",$I$3*10,1),"")</f>
        <v>0</v>
      </c>
      <c r="Q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Q$7),0)
)
/IF($H$5="10aあたり",$I$3*10,1),"")</f>
        <v>0</v>
      </c>
      <c r="R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R$7),0)
)
/IF($H$5="10aあたり",$I$3*10,1),"")</f>
        <v>0</v>
      </c>
      <c r="S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S$7),0)
)
/IF($H$5="10aあたり",$I$3*10,1),"")</f>
        <v>0</v>
      </c>
      <c r="T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T$7),0)
)
/IF($H$5="10aあたり",$I$3*10,1),"")</f>
        <v>0</v>
      </c>
      <c r="U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U$7),0)
)
/IF($H$5="10aあたり",$I$3*10,1),"")</f>
        <v>0</v>
      </c>
      <c r="V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V$7),0)
)
/IF($H$5="10aあたり",$I$3*10,1),"")</f>
        <v>0</v>
      </c>
      <c r="W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W$7),0)
)
/IF($H$5="10aあたり",$I$3*10,1),"")</f>
        <v>0</v>
      </c>
      <c r="X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X$7),0)
)
/IF($H$5="10aあたり",$I$3*10,1),"")</f>
        <v>0</v>
      </c>
      <c r="Y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Y$7),0)
)
/IF($H$5="10aあたり",$I$3*10,1),"")</f>
        <v>0</v>
      </c>
      <c r="Z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Z$7),0)
)
/IF($H$5="10aあたり",$I$3*10,1),"")</f>
        <v>0</v>
      </c>
      <c r="AA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A$7),0)
)
/IF($H$5="10aあたり",$I$3*10,1),"")</f>
        <v>0</v>
      </c>
      <c r="AB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B$7),0)
)
/IF($H$5="10aあたり",$I$3*10,1),"")</f>
        <v>0</v>
      </c>
      <c r="AC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C$7),0)
)
/IF($H$5="10aあたり",$I$3*10,1),"")</f>
        <v>0</v>
      </c>
      <c r="AD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D$7),0)
)
/IF($H$5="10aあたり",$I$3*10,1),"")</f>
        <v>0</v>
      </c>
      <c r="AE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E$7),0)
)
/IF($H$5="10aあたり",$I$3*10,1),"")</f>
        <v>0</v>
      </c>
      <c r="AF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F$7),0)
)
/IF($H$5="10aあたり",$I$3*10,1),"")</f>
        <v>0</v>
      </c>
      <c r="AG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G$7),0)
)
/IF($H$5="10aあたり",$I$3*10,1),"")</f>
        <v>0</v>
      </c>
      <c r="AH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H$7),0)
)
/IF($H$5="10aあたり",$I$3*10,1),"")</f>
        <v>0</v>
      </c>
      <c r="AI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I$7),0)
)
/IF($H$5="10aあたり",$I$3*10,1),"")</f>
        <v>0</v>
      </c>
      <c r="AJ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J$7),0)
)
/IF($H$5="10aあたり",$I$3*10,1),"")</f>
        <v>0</v>
      </c>
      <c r="AK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K$7),0)
)
/IF($H$5="10aあたり",$I$3*10,1),"")</f>
        <v>0</v>
      </c>
      <c r="AL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L$7),0)
)
/IF($H$5="10aあたり",$I$3*10,1),"")</f>
        <v>0</v>
      </c>
      <c r="AM145" s="35">
        <f ca="1">IFERROR(
(
SUMIFS(IF($H$4="作業時間（hh:mm）",中間処理!$G:$G,中間処理!$I:$I),中間処理!$E:$E,IF($H$3="すべての作付","&lt;&gt;",$H$3),中間処理!$F:$F,$G145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145,中間処理!$B:$B,"予定",中間処理!$C:$C,"&gt;="&amp;$H$1,中間処理!$C:$C,"&lt;="&amp;$H$2,中間処理!$D:$D,AM$7),0)
)
/IF($H$5="10aあたり",$I$3*10,1),"")</f>
        <v>0</v>
      </c>
    </row>
    <row r="146" spans="8:39">
      <c r="H146" s="13"/>
      <c r="I146" s="22" t="str">
        <f>IF(H146="","",
IF(H$4="作業時間（hh:mm）",SUM(J146:AM146),
IF(
COUNTIFS(単価情報!C:C,G146,単価情報!B:B,"作業者",単価情報!K:K,"&gt;="&amp;H$1,単価情報!J:J,"&lt;="&amp;H$2)
+COUNTIFS(単価情報!C:C,G146,単価情報!B:B,"作業者",単価情報!K:K,"",単価情報!J:J,"&lt;="&amp;H$2)=0,
"単価設定なし",SUM(J146:AM146))))</f>
        <v/>
      </c>
      <c r="J146" s="34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J$7),0)
)
/IF($H$5="10aあたり",$I$3*10,1),"")</f>
        <v>0</v>
      </c>
      <c r="K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K$7),0)
)
/IF($H$5="10aあたり",$I$3*10,1),"")</f>
        <v>0</v>
      </c>
      <c r="L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L$7),0)
)
/IF($H$5="10aあたり",$I$3*10,1),"")</f>
        <v>0</v>
      </c>
      <c r="M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M$7),0)
)
/IF($H$5="10aあたり",$I$3*10,1),"")</f>
        <v>0</v>
      </c>
      <c r="N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N$7),0)
)
/IF($H$5="10aあたり",$I$3*10,1),"")</f>
        <v>0</v>
      </c>
      <c r="O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O$7),0)
)
/IF($H$5="10aあたり",$I$3*10,1),"")</f>
        <v>0</v>
      </c>
      <c r="P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P$7),0)
)
/IF($H$5="10aあたり",$I$3*10,1),"")</f>
        <v>0</v>
      </c>
      <c r="Q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Q$7),0)
)
/IF($H$5="10aあたり",$I$3*10,1),"")</f>
        <v>0</v>
      </c>
      <c r="R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R$7),0)
)
/IF($H$5="10aあたり",$I$3*10,1),"")</f>
        <v>0</v>
      </c>
      <c r="S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S$7),0)
)
/IF($H$5="10aあたり",$I$3*10,1),"")</f>
        <v>0</v>
      </c>
      <c r="T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T$7),0)
)
/IF($H$5="10aあたり",$I$3*10,1),"")</f>
        <v>0</v>
      </c>
      <c r="U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U$7),0)
)
/IF($H$5="10aあたり",$I$3*10,1),"")</f>
        <v>0</v>
      </c>
      <c r="V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V$7),0)
)
/IF($H$5="10aあたり",$I$3*10,1),"")</f>
        <v>0</v>
      </c>
      <c r="W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W$7),0)
)
/IF($H$5="10aあたり",$I$3*10,1),"")</f>
        <v>0</v>
      </c>
      <c r="X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X$7),0)
)
/IF($H$5="10aあたり",$I$3*10,1),"")</f>
        <v>0</v>
      </c>
      <c r="Y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Y$7),0)
)
/IF($H$5="10aあたり",$I$3*10,1),"")</f>
        <v>0</v>
      </c>
      <c r="Z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Z$7),0)
)
/IF($H$5="10aあたり",$I$3*10,1),"")</f>
        <v>0</v>
      </c>
      <c r="AA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A$7),0)
)
/IF($H$5="10aあたり",$I$3*10,1),"")</f>
        <v>0</v>
      </c>
      <c r="AB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B$7),0)
)
/IF($H$5="10aあたり",$I$3*10,1),"")</f>
        <v>0</v>
      </c>
      <c r="AC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C$7),0)
)
/IF($H$5="10aあたり",$I$3*10,1),"")</f>
        <v>0</v>
      </c>
      <c r="AD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D$7),0)
)
/IF($H$5="10aあたり",$I$3*10,1),"")</f>
        <v>0</v>
      </c>
      <c r="AE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E$7),0)
)
/IF($H$5="10aあたり",$I$3*10,1),"")</f>
        <v>0</v>
      </c>
      <c r="AF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F$7),0)
)
/IF($H$5="10aあたり",$I$3*10,1),"")</f>
        <v>0</v>
      </c>
      <c r="AG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G$7),0)
)
/IF($H$5="10aあたり",$I$3*10,1),"")</f>
        <v>0</v>
      </c>
      <c r="AH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H$7),0)
)
/IF($H$5="10aあたり",$I$3*10,1),"")</f>
        <v>0</v>
      </c>
      <c r="AI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I$7),0)
)
/IF($H$5="10aあたり",$I$3*10,1),"")</f>
        <v>0</v>
      </c>
      <c r="AJ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J$7),0)
)
/IF($H$5="10aあたり",$I$3*10,1),"")</f>
        <v>0</v>
      </c>
      <c r="AK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K$7),0)
)
/IF($H$5="10aあたり",$I$3*10,1),"")</f>
        <v>0</v>
      </c>
      <c r="AL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L$7),0)
)
/IF($H$5="10aあたり",$I$3*10,1),"")</f>
        <v>0</v>
      </c>
      <c r="AM146" s="35">
        <f ca="1">IFERROR(
(
SUMIFS(IF($H$4="作業時間（hh:mm）",中間処理!$G:$G,中間処理!$I:$I),中間処理!$E:$E,IF($H$3="すべての作付","&lt;&gt;",$H$3),中間処理!$F:$F,$G146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146,中間処理!$B:$B,"予定",中間処理!$C:$C,"&gt;="&amp;$H$1,中間処理!$C:$C,"&lt;="&amp;$H$2,中間処理!$D:$D,AM$7),0)
)
/IF($H$5="10aあたり",$I$3*10,1),"")</f>
        <v>0</v>
      </c>
    </row>
    <row r="147" spans="8:39">
      <c r="H147" s="13"/>
      <c r="I147" s="22" t="str">
        <f>IF(H147="","",
IF(H$4="作業時間（hh:mm）",SUM(J147:AM147),
IF(
COUNTIFS(単価情報!C:C,G147,単価情報!B:B,"作業者",単価情報!K:K,"&gt;="&amp;H$1,単価情報!J:J,"&lt;="&amp;H$2)
+COUNTIFS(単価情報!C:C,G147,単価情報!B:B,"作業者",単価情報!K:K,"",単価情報!J:J,"&lt;="&amp;H$2)=0,
"単価設定なし",SUM(J147:AM147))))</f>
        <v/>
      </c>
      <c r="J147" s="34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J$7),0)
)
/IF($H$5="10aあたり",$I$3*10,1),"")</f>
        <v>0</v>
      </c>
      <c r="K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K$7),0)
)
/IF($H$5="10aあたり",$I$3*10,1),"")</f>
        <v>0</v>
      </c>
      <c r="L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L$7),0)
)
/IF($H$5="10aあたり",$I$3*10,1),"")</f>
        <v>0</v>
      </c>
      <c r="M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M$7),0)
)
/IF($H$5="10aあたり",$I$3*10,1),"")</f>
        <v>0</v>
      </c>
      <c r="N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N$7),0)
)
/IF($H$5="10aあたり",$I$3*10,1),"")</f>
        <v>0</v>
      </c>
      <c r="O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O$7),0)
)
/IF($H$5="10aあたり",$I$3*10,1),"")</f>
        <v>0</v>
      </c>
      <c r="P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P$7),0)
)
/IF($H$5="10aあたり",$I$3*10,1),"")</f>
        <v>0</v>
      </c>
      <c r="Q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Q$7),0)
)
/IF($H$5="10aあたり",$I$3*10,1),"")</f>
        <v>0</v>
      </c>
      <c r="R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R$7),0)
)
/IF($H$5="10aあたり",$I$3*10,1),"")</f>
        <v>0</v>
      </c>
      <c r="S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S$7),0)
)
/IF($H$5="10aあたり",$I$3*10,1),"")</f>
        <v>0</v>
      </c>
      <c r="T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T$7),0)
)
/IF($H$5="10aあたり",$I$3*10,1),"")</f>
        <v>0</v>
      </c>
      <c r="U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U$7),0)
)
/IF($H$5="10aあたり",$I$3*10,1),"")</f>
        <v>0</v>
      </c>
      <c r="V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V$7),0)
)
/IF($H$5="10aあたり",$I$3*10,1),"")</f>
        <v>0</v>
      </c>
      <c r="W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W$7),0)
)
/IF($H$5="10aあたり",$I$3*10,1),"")</f>
        <v>0</v>
      </c>
      <c r="X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X$7),0)
)
/IF($H$5="10aあたり",$I$3*10,1),"")</f>
        <v>0</v>
      </c>
      <c r="Y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Y$7),0)
)
/IF($H$5="10aあたり",$I$3*10,1),"")</f>
        <v>0</v>
      </c>
      <c r="Z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Z$7),0)
)
/IF($H$5="10aあたり",$I$3*10,1),"")</f>
        <v>0</v>
      </c>
      <c r="AA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A$7),0)
)
/IF($H$5="10aあたり",$I$3*10,1),"")</f>
        <v>0</v>
      </c>
      <c r="AB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B$7),0)
)
/IF($H$5="10aあたり",$I$3*10,1),"")</f>
        <v>0</v>
      </c>
      <c r="AC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C$7),0)
)
/IF($H$5="10aあたり",$I$3*10,1),"")</f>
        <v>0</v>
      </c>
      <c r="AD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D$7),0)
)
/IF($H$5="10aあたり",$I$3*10,1),"")</f>
        <v>0</v>
      </c>
      <c r="AE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E$7),0)
)
/IF($H$5="10aあたり",$I$3*10,1),"")</f>
        <v>0</v>
      </c>
      <c r="AF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F$7),0)
)
/IF($H$5="10aあたり",$I$3*10,1),"")</f>
        <v>0</v>
      </c>
      <c r="AG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G$7),0)
)
/IF($H$5="10aあたり",$I$3*10,1),"")</f>
        <v>0</v>
      </c>
      <c r="AH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H$7),0)
)
/IF($H$5="10aあたり",$I$3*10,1),"")</f>
        <v>0</v>
      </c>
      <c r="AI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I$7),0)
)
/IF($H$5="10aあたり",$I$3*10,1),"")</f>
        <v>0</v>
      </c>
      <c r="AJ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J$7),0)
)
/IF($H$5="10aあたり",$I$3*10,1),"")</f>
        <v>0</v>
      </c>
      <c r="AK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K$7),0)
)
/IF($H$5="10aあたり",$I$3*10,1),"")</f>
        <v>0</v>
      </c>
      <c r="AL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L$7),0)
)
/IF($H$5="10aあたり",$I$3*10,1),"")</f>
        <v>0</v>
      </c>
      <c r="AM147" s="35">
        <f ca="1">IFERROR(
(
SUMIFS(IF($H$4="作業時間（hh:mm）",中間処理!$G:$G,中間処理!$I:$I),中間処理!$E:$E,IF($H$3="すべての作付","&lt;&gt;",$H$3),中間処理!$F:$F,$G147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147,中間処理!$B:$B,"予定",中間処理!$C:$C,"&gt;="&amp;$H$1,中間処理!$C:$C,"&lt;="&amp;$H$2,中間処理!$D:$D,AM$7),0)
)
/IF($H$5="10aあたり",$I$3*10,1),"")</f>
        <v>0</v>
      </c>
    </row>
    <row r="148" spans="8:39">
      <c r="H148" s="13"/>
      <c r="I148" s="22" t="str">
        <f>IF(H148="","",
IF(H$4="作業時間（hh:mm）",SUM(J148:AM148),
IF(
COUNTIFS(単価情報!C:C,G148,単価情報!B:B,"作業者",単価情報!K:K,"&gt;="&amp;H$1,単価情報!J:J,"&lt;="&amp;H$2)
+COUNTIFS(単価情報!C:C,G148,単価情報!B:B,"作業者",単価情報!K:K,"",単価情報!J:J,"&lt;="&amp;H$2)=0,
"単価設定なし",SUM(J148:AM148))))</f>
        <v/>
      </c>
      <c r="J148" s="34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J$7),0)
)
/IF($H$5="10aあたり",$I$3*10,1),"")</f>
        <v>0</v>
      </c>
      <c r="K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K$7),0)
)
/IF($H$5="10aあたり",$I$3*10,1),"")</f>
        <v>0</v>
      </c>
      <c r="L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L$7),0)
)
/IF($H$5="10aあたり",$I$3*10,1),"")</f>
        <v>0</v>
      </c>
      <c r="M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M$7),0)
)
/IF($H$5="10aあたり",$I$3*10,1),"")</f>
        <v>0</v>
      </c>
      <c r="N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N$7),0)
)
/IF($H$5="10aあたり",$I$3*10,1),"")</f>
        <v>0</v>
      </c>
      <c r="O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O$7),0)
)
/IF($H$5="10aあたり",$I$3*10,1),"")</f>
        <v>0</v>
      </c>
      <c r="P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P$7),0)
)
/IF($H$5="10aあたり",$I$3*10,1),"")</f>
        <v>0</v>
      </c>
      <c r="Q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Q$7),0)
)
/IF($H$5="10aあたり",$I$3*10,1),"")</f>
        <v>0</v>
      </c>
      <c r="R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R$7),0)
)
/IF($H$5="10aあたり",$I$3*10,1),"")</f>
        <v>0</v>
      </c>
      <c r="S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S$7),0)
)
/IF($H$5="10aあたり",$I$3*10,1),"")</f>
        <v>0</v>
      </c>
      <c r="T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T$7),0)
)
/IF($H$5="10aあたり",$I$3*10,1),"")</f>
        <v>0</v>
      </c>
      <c r="U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U$7),0)
)
/IF($H$5="10aあたり",$I$3*10,1),"")</f>
        <v>0</v>
      </c>
      <c r="V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V$7),0)
)
/IF($H$5="10aあたり",$I$3*10,1),"")</f>
        <v>0</v>
      </c>
      <c r="W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W$7),0)
)
/IF($H$5="10aあたり",$I$3*10,1),"")</f>
        <v>0</v>
      </c>
      <c r="X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X$7),0)
)
/IF($H$5="10aあたり",$I$3*10,1),"")</f>
        <v>0</v>
      </c>
      <c r="Y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Y$7),0)
)
/IF($H$5="10aあたり",$I$3*10,1),"")</f>
        <v>0</v>
      </c>
      <c r="Z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Z$7),0)
)
/IF($H$5="10aあたり",$I$3*10,1),"")</f>
        <v>0</v>
      </c>
      <c r="AA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A$7),0)
)
/IF($H$5="10aあたり",$I$3*10,1),"")</f>
        <v>0</v>
      </c>
      <c r="AB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B$7),0)
)
/IF($H$5="10aあたり",$I$3*10,1),"")</f>
        <v>0</v>
      </c>
      <c r="AC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C$7),0)
)
/IF($H$5="10aあたり",$I$3*10,1),"")</f>
        <v>0</v>
      </c>
      <c r="AD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D$7),0)
)
/IF($H$5="10aあたり",$I$3*10,1),"")</f>
        <v>0</v>
      </c>
      <c r="AE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E$7),0)
)
/IF($H$5="10aあたり",$I$3*10,1),"")</f>
        <v>0</v>
      </c>
      <c r="AF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F$7),0)
)
/IF($H$5="10aあたり",$I$3*10,1),"")</f>
        <v>0</v>
      </c>
      <c r="AG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G$7),0)
)
/IF($H$5="10aあたり",$I$3*10,1),"")</f>
        <v>0</v>
      </c>
      <c r="AH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H$7),0)
)
/IF($H$5="10aあたり",$I$3*10,1),"")</f>
        <v>0</v>
      </c>
      <c r="AI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I$7),0)
)
/IF($H$5="10aあたり",$I$3*10,1),"")</f>
        <v>0</v>
      </c>
      <c r="AJ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J$7),0)
)
/IF($H$5="10aあたり",$I$3*10,1),"")</f>
        <v>0</v>
      </c>
      <c r="AK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K$7),0)
)
/IF($H$5="10aあたり",$I$3*10,1),"")</f>
        <v>0</v>
      </c>
      <c r="AL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L$7),0)
)
/IF($H$5="10aあたり",$I$3*10,1),"")</f>
        <v>0</v>
      </c>
      <c r="AM148" s="35">
        <f ca="1">IFERROR(
(
SUMIFS(IF($H$4="作業時間（hh:mm）",中間処理!$G:$G,中間処理!$I:$I),中間処理!$E:$E,IF($H$3="すべての作付","&lt;&gt;",$H$3),中間処理!$F:$F,$G148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148,中間処理!$B:$B,"予定",中間処理!$C:$C,"&gt;="&amp;$H$1,中間処理!$C:$C,"&lt;="&amp;$H$2,中間処理!$D:$D,AM$7),0)
)
/IF($H$5="10aあたり",$I$3*10,1),"")</f>
        <v>0</v>
      </c>
    </row>
    <row r="149" spans="8:39">
      <c r="H149" s="13"/>
      <c r="I149" s="22" t="str">
        <f>IF(H149="","",
IF(H$4="作業時間（hh:mm）",SUM(J149:AM149),
IF(
COUNTIFS(単価情報!C:C,G149,単価情報!B:B,"作業者",単価情報!K:K,"&gt;="&amp;H$1,単価情報!J:J,"&lt;="&amp;H$2)
+COUNTIFS(単価情報!C:C,G149,単価情報!B:B,"作業者",単価情報!K:K,"",単価情報!J:J,"&lt;="&amp;H$2)=0,
"単価設定なし",SUM(J149:AM149))))</f>
        <v/>
      </c>
      <c r="J149" s="34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J$7),0)
)
/IF($H$5="10aあたり",$I$3*10,1),"")</f>
        <v>0</v>
      </c>
      <c r="K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K$7),0)
)
/IF($H$5="10aあたり",$I$3*10,1),"")</f>
        <v>0</v>
      </c>
      <c r="L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L$7),0)
)
/IF($H$5="10aあたり",$I$3*10,1),"")</f>
        <v>0</v>
      </c>
      <c r="M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M$7),0)
)
/IF($H$5="10aあたり",$I$3*10,1),"")</f>
        <v>0</v>
      </c>
      <c r="N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N$7),0)
)
/IF($H$5="10aあたり",$I$3*10,1),"")</f>
        <v>0</v>
      </c>
      <c r="O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O$7),0)
)
/IF($H$5="10aあたり",$I$3*10,1),"")</f>
        <v>0</v>
      </c>
      <c r="P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P$7),0)
)
/IF($H$5="10aあたり",$I$3*10,1),"")</f>
        <v>0</v>
      </c>
      <c r="Q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Q$7),0)
)
/IF($H$5="10aあたり",$I$3*10,1),"")</f>
        <v>0</v>
      </c>
      <c r="R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R$7),0)
)
/IF($H$5="10aあたり",$I$3*10,1),"")</f>
        <v>0</v>
      </c>
      <c r="S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S$7),0)
)
/IF($H$5="10aあたり",$I$3*10,1),"")</f>
        <v>0</v>
      </c>
      <c r="T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T$7),0)
)
/IF($H$5="10aあたり",$I$3*10,1),"")</f>
        <v>0</v>
      </c>
      <c r="U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U$7),0)
)
/IF($H$5="10aあたり",$I$3*10,1),"")</f>
        <v>0</v>
      </c>
      <c r="V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V$7),0)
)
/IF($H$5="10aあたり",$I$3*10,1),"")</f>
        <v>0</v>
      </c>
      <c r="W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W$7),0)
)
/IF($H$5="10aあたり",$I$3*10,1),"")</f>
        <v>0</v>
      </c>
      <c r="X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X$7),0)
)
/IF($H$5="10aあたり",$I$3*10,1),"")</f>
        <v>0</v>
      </c>
      <c r="Y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Y$7),0)
)
/IF($H$5="10aあたり",$I$3*10,1),"")</f>
        <v>0</v>
      </c>
      <c r="Z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Z$7),0)
)
/IF($H$5="10aあたり",$I$3*10,1),"")</f>
        <v>0</v>
      </c>
      <c r="AA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A$7),0)
)
/IF($H$5="10aあたり",$I$3*10,1),"")</f>
        <v>0</v>
      </c>
      <c r="AB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B$7),0)
)
/IF($H$5="10aあたり",$I$3*10,1),"")</f>
        <v>0</v>
      </c>
      <c r="AC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C$7),0)
)
/IF($H$5="10aあたり",$I$3*10,1),"")</f>
        <v>0</v>
      </c>
      <c r="AD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D$7),0)
)
/IF($H$5="10aあたり",$I$3*10,1),"")</f>
        <v>0</v>
      </c>
      <c r="AE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E$7),0)
)
/IF($H$5="10aあたり",$I$3*10,1),"")</f>
        <v>0</v>
      </c>
      <c r="AF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F$7),0)
)
/IF($H$5="10aあたり",$I$3*10,1),"")</f>
        <v>0</v>
      </c>
      <c r="AG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G$7),0)
)
/IF($H$5="10aあたり",$I$3*10,1),"")</f>
        <v>0</v>
      </c>
      <c r="AH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H$7),0)
)
/IF($H$5="10aあたり",$I$3*10,1),"")</f>
        <v>0</v>
      </c>
      <c r="AI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I$7),0)
)
/IF($H$5="10aあたり",$I$3*10,1),"")</f>
        <v>0</v>
      </c>
      <c r="AJ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J$7),0)
)
/IF($H$5="10aあたり",$I$3*10,1),"")</f>
        <v>0</v>
      </c>
      <c r="AK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K$7),0)
)
/IF($H$5="10aあたり",$I$3*10,1),"")</f>
        <v>0</v>
      </c>
      <c r="AL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L$7),0)
)
/IF($H$5="10aあたり",$I$3*10,1),"")</f>
        <v>0</v>
      </c>
      <c r="AM149" s="35">
        <f ca="1">IFERROR(
(
SUMIFS(IF($H$4="作業時間（hh:mm）",中間処理!$G:$G,中間処理!$I:$I),中間処理!$E:$E,IF($H$3="すべての作付","&lt;&gt;",$H$3),中間処理!$F:$F,$G149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149,中間処理!$B:$B,"予定",中間処理!$C:$C,"&gt;="&amp;$H$1,中間処理!$C:$C,"&lt;="&amp;$H$2,中間処理!$D:$D,AM$7),0)
)
/IF($H$5="10aあたり",$I$3*10,1),"")</f>
        <v>0</v>
      </c>
    </row>
    <row r="150" spans="8:39">
      <c r="H150" s="13"/>
      <c r="I150" s="22" t="str">
        <f>IF(H150="","",
IF(H$4="作業時間（hh:mm）",SUM(J150:AM150),
IF(
COUNTIFS(単価情報!C:C,G150,単価情報!B:B,"作業者",単価情報!K:K,"&gt;="&amp;H$1,単価情報!J:J,"&lt;="&amp;H$2)
+COUNTIFS(単価情報!C:C,G150,単価情報!B:B,"作業者",単価情報!K:K,"",単価情報!J:J,"&lt;="&amp;H$2)=0,
"単価設定なし",SUM(J150:AM150))))</f>
        <v/>
      </c>
      <c r="J150" s="34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J$7),0)
)
/IF($H$5="10aあたり",$I$3*10,1),"")</f>
        <v>0</v>
      </c>
      <c r="K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K$7),0)
)
/IF($H$5="10aあたり",$I$3*10,1),"")</f>
        <v>0</v>
      </c>
      <c r="L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L$7),0)
)
/IF($H$5="10aあたり",$I$3*10,1),"")</f>
        <v>0</v>
      </c>
      <c r="M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M$7),0)
)
/IF($H$5="10aあたり",$I$3*10,1),"")</f>
        <v>0</v>
      </c>
      <c r="N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N$7),0)
)
/IF($H$5="10aあたり",$I$3*10,1),"")</f>
        <v>0</v>
      </c>
      <c r="O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O$7),0)
)
/IF($H$5="10aあたり",$I$3*10,1),"")</f>
        <v>0</v>
      </c>
      <c r="P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P$7),0)
)
/IF($H$5="10aあたり",$I$3*10,1),"")</f>
        <v>0</v>
      </c>
      <c r="Q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Q$7),0)
)
/IF($H$5="10aあたり",$I$3*10,1),"")</f>
        <v>0</v>
      </c>
      <c r="R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R$7),0)
)
/IF($H$5="10aあたり",$I$3*10,1),"")</f>
        <v>0</v>
      </c>
      <c r="S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S$7),0)
)
/IF($H$5="10aあたり",$I$3*10,1),"")</f>
        <v>0</v>
      </c>
      <c r="T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T$7),0)
)
/IF($H$5="10aあたり",$I$3*10,1),"")</f>
        <v>0</v>
      </c>
      <c r="U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U$7),0)
)
/IF($H$5="10aあたり",$I$3*10,1),"")</f>
        <v>0</v>
      </c>
      <c r="V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V$7),0)
)
/IF($H$5="10aあたり",$I$3*10,1),"")</f>
        <v>0</v>
      </c>
      <c r="W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W$7),0)
)
/IF($H$5="10aあたり",$I$3*10,1),"")</f>
        <v>0</v>
      </c>
      <c r="X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X$7),0)
)
/IF($H$5="10aあたり",$I$3*10,1),"")</f>
        <v>0</v>
      </c>
      <c r="Y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Y$7),0)
)
/IF($H$5="10aあたり",$I$3*10,1),"")</f>
        <v>0</v>
      </c>
      <c r="Z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Z$7),0)
)
/IF($H$5="10aあたり",$I$3*10,1),"")</f>
        <v>0</v>
      </c>
      <c r="AA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A$7),0)
)
/IF($H$5="10aあたり",$I$3*10,1),"")</f>
        <v>0</v>
      </c>
      <c r="AB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B$7),0)
)
/IF($H$5="10aあたり",$I$3*10,1),"")</f>
        <v>0</v>
      </c>
      <c r="AC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C$7),0)
)
/IF($H$5="10aあたり",$I$3*10,1),"")</f>
        <v>0</v>
      </c>
      <c r="AD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D$7),0)
)
/IF($H$5="10aあたり",$I$3*10,1),"")</f>
        <v>0</v>
      </c>
      <c r="AE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E$7),0)
)
/IF($H$5="10aあたり",$I$3*10,1),"")</f>
        <v>0</v>
      </c>
      <c r="AF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F$7),0)
)
/IF($H$5="10aあたり",$I$3*10,1),"")</f>
        <v>0</v>
      </c>
      <c r="AG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G$7),0)
)
/IF($H$5="10aあたり",$I$3*10,1),"")</f>
        <v>0</v>
      </c>
      <c r="AH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H$7),0)
)
/IF($H$5="10aあたり",$I$3*10,1),"")</f>
        <v>0</v>
      </c>
      <c r="AI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I$7),0)
)
/IF($H$5="10aあたり",$I$3*10,1),"")</f>
        <v>0</v>
      </c>
      <c r="AJ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J$7),0)
)
/IF($H$5="10aあたり",$I$3*10,1),"")</f>
        <v>0</v>
      </c>
      <c r="AK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K$7),0)
)
/IF($H$5="10aあたり",$I$3*10,1),"")</f>
        <v>0</v>
      </c>
      <c r="AL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L$7),0)
)
/IF($H$5="10aあたり",$I$3*10,1),"")</f>
        <v>0</v>
      </c>
      <c r="AM150" s="35">
        <f ca="1">IFERROR(
(
SUMIFS(IF($H$4="作業時間（hh:mm）",中間処理!$G:$G,中間処理!$I:$I),中間処理!$E:$E,IF($H$3="すべての作付","&lt;&gt;",$H$3),中間処理!$F:$F,$G150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150,中間処理!$B:$B,"予定",中間処理!$C:$C,"&gt;="&amp;$H$1,中間処理!$C:$C,"&lt;="&amp;$H$2,中間処理!$D:$D,AM$7),0)
)
/IF($H$5="10aあたり",$I$3*10,1),"")</f>
        <v>0</v>
      </c>
    </row>
    <row r="151" spans="8:39">
      <c r="H151" s="13"/>
      <c r="I151" s="22" t="str">
        <f>IF(H151="","",
IF(H$4="作業時間（hh:mm）",SUM(J151:AM151),
IF(
COUNTIFS(単価情報!C:C,G151,単価情報!B:B,"作業者",単価情報!K:K,"&gt;="&amp;H$1,単価情報!J:J,"&lt;="&amp;H$2)
+COUNTIFS(単価情報!C:C,G151,単価情報!B:B,"作業者",単価情報!K:K,"",単価情報!J:J,"&lt;="&amp;H$2)=0,
"単価設定なし",SUM(J151:AM151))))</f>
        <v/>
      </c>
      <c r="J151" s="34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J$7),0)
)
/IF($H$5="10aあたり",$I$3*10,1),"")</f>
        <v>0</v>
      </c>
      <c r="K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K$7),0)
)
/IF($H$5="10aあたり",$I$3*10,1),"")</f>
        <v>0</v>
      </c>
      <c r="L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L$7),0)
)
/IF($H$5="10aあたり",$I$3*10,1),"")</f>
        <v>0</v>
      </c>
      <c r="M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M$7),0)
)
/IF($H$5="10aあたり",$I$3*10,1),"")</f>
        <v>0</v>
      </c>
      <c r="N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N$7),0)
)
/IF($H$5="10aあたり",$I$3*10,1),"")</f>
        <v>0</v>
      </c>
      <c r="O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O$7),0)
)
/IF($H$5="10aあたり",$I$3*10,1),"")</f>
        <v>0</v>
      </c>
      <c r="P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P$7),0)
)
/IF($H$5="10aあたり",$I$3*10,1),"")</f>
        <v>0</v>
      </c>
      <c r="Q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Q$7),0)
)
/IF($H$5="10aあたり",$I$3*10,1),"")</f>
        <v>0</v>
      </c>
      <c r="R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R$7),0)
)
/IF($H$5="10aあたり",$I$3*10,1),"")</f>
        <v>0</v>
      </c>
      <c r="S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S$7),0)
)
/IF($H$5="10aあたり",$I$3*10,1),"")</f>
        <v>0</v>
      </c>
      <c r="T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T$7),0)
)
/IF($H$5="10aあたり",$I$3*10,1),"")</f>
        <v>0</v>
      </c>
      <c r="U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U$7),0)
)
/IF($H$5="10aあたり",$I$3*10,1),"")</f>
        <v>0</v>
      </c>
      <c r="V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V$7),0)
)
/IF($H$5="10aあたり",$I$3*10,1),"")</f>
        <v>0</v>
      </c>
      <c r="W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W$7),0)
)
/IF($H$5="10aあたり",$I$3*10,1),"")</f>
        <v>0</v>
      </c>
      <c r="X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X$7),0)
)
/IF($H$5="10aあたり",$I$3*10,1),"")</f>
        <v>0</v>
      </c>
      <c r="Y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Y$7),0)
)
/IF($H$5="10aあたり",$I$3*10,1),"")</f>
        <v>0</v>
      </c>
      <c r="Z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Z$7),0)
)
/IF($H$5="10aあたり",$I$3*10,1),"")</f>
        <v>0</v>
      </c>
      <c r="AA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A$7),0)
)
/IF($H$5="10aあたり",$I$3*10,1),"")</f>
        <v>0</v>
      </c>
      <c r="AB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B$7),0)
)
/IF($H$5="10aあたり",$I$3*10,1),"")</f>
        <v>0</v>
      </c>
      <c r="AC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C$7),0)
)
/IF($H$5="10aあたり",$I$3*10,1),"")</f>
        <v>0</v>
      </c>
      <c r="AD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D$7),0)
)
/IF($H$5="10aあたり",$I$3*10,1),"")</f>
        <v>0</v>
      </c>
      <c r="AE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E$7),0)
)
/IF($H$5="10aあたり",$I$3*10,1),"")</f>
        <v>0</v>
      </c>
      <c r="AF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F$7),0)
)
/IF($H$5="10aあたり",$I$3*10,1),"")</f>
        <v>0</v>
      </c>
      <c r="AG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G$7),0)
)
/IF($H$5="10aあたり",$I$3*10,1),"")</f>
        <v>0</v>
      </c>
      <c r="AH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H$7),0)
)
/IF($H$5="10aあたり",$I$3*10,1),"")</f>
        <v>0</v>
      </c>
      <c r="AI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I$7),0)
)
/IF($H$5="10aあたり",$I$3*10,1),"")</f>
        <v>0</v>
      </c>
      <c r="AJ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J$7),0)
)
/IF($H$5="10aあたり",$I$3*10,1),"")</f>
        <v>0</v>
      </c>
      <c r="AK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K$7),0)
)
/IF($H$5="10aあたり",$I$3*10,1),"")</f>
        <v>0</v>
      </c>
      <c r="AL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L$7),0)
)
/IF($H$5="10aあたり",$I$3*10,1),"")</f>
        <v>0</v>
      </c>
      <c r="AM151" s="35">
        <f ca="1">IFERROR(
(
SUMIFS(IF($H$4="作業時間（hh:mm）",中間処理!$G:$G,中間処理!$I:$I),中間処理!$E:$E,IF($H$3="すべての作付","&lt;&gt;",$H$3),中間処理!$F:$F,$G151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151,中間処理!$B:$B,"予定",中間処理!$C:$C,"&gt;="&amp;$H$1,中間処理!$C:$C,"&lt;="&amp;$H$2,中間処理!$D:$D,AM$7),0)
)
/IF($H$5="10aあたり",$I$3*10,1),"")</f>
        <v>0</v>
      </c>
    </row>
    <row r="152" spans="8:39">
      <c r="H152" s="13"/>
      <c r="I152" s="22" t="str">
        <f>IF(H152="","",
IF(H$4="作業時間（hh:mm）",SUM(J152:AM152),
IF(
COUNTIFS(単価情報!C:C,G152,単価情報!B:B,"作業者",単価情報!K:K,"&gt;="&amp;H$1,単価情報!J:J,"&lt;="&amp;H$2)
+COUNTIFS(単価情報!C:C,G152,単価情報!B:B,"作業者",単価情報!K:K,"",単価情報!J:J,"&lt;="&amp;H$2)=0,
"単価設定なし",SUM(J152:AM152))))</f>
        <v/>
      </c>
      <c r="J152" s="34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J$7),0)
)
/IF($H$5="10aあたり",$I$3*10,1),"")</f>
        <v>0</v>
      </c>
      <c r="K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K$7),0)
)
/IF($H$5="10aあたり",$I$3*10,1),"")</f>
        <v>0</v>
      </c>
      <c r="L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L$7),0)
)
/IF($H$5="10aあたり",$I$3*10,1),"")</f>
        <v>0</v>
      </c>
      <c r="M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M$7),0)
)
/IF($H$5="10aあたり",$I$3*10,1),"")</f>
        <v>0</v>
      </c>
      <c r="N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N$7),0)
)
/IF($H$5="10aあたり",$I$3*10,1),"")</f>
        <v>0</v>
      </c>
      <c r="O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O$7),0)
)
/IF($H$5="10aあたり",$I$3*10,1),"")</f>
        <v>0</v>
      </c>
      <c r="P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P$7),0)
)
/IF($H$5="10aあたり",$I$3*10,1),"")</f>
        <v>0</v>
      </c>
      <c r="Q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Q$7),0)
)
/IF($H$5="10aあたり",$I$3*10,1),"")</f>
        <v>0</v>
      </c>
      <c r="R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R$7),0)
)
/IF($H$5="10aあたり",$I$3*10,1),"")</f>
        <v>0</v>
      </c>
      <c r="S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S$7),0)
)
/IF($H$5="10aあたり",$I$3*10,1),"")</f>
        <v>0</v>
      </c>
      <c r="T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T$7),0)
)
/IF($H$5="10aあたり",$I$3*10,1),"")</f>
        <v>0</v>
      </c>
      <c r="U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U$7),0)
)
/IF($H$5="10aあたり",$I$3*10,1),"")</f>
        <v>0</v>
      </c>
      <c r="V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V$7),0)
)
/IF($H$5="10aあたり",$I$3*10,1),"")</f>
        <v>0</v>
      </c>
      <c r="W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W$7),0)
)
/IF($H$5="10aあたり",$I$3*10,1),"")</f>
        <v>0</v>
      </c>
      <c r="X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X$7),0)
)
/IF($H$5="10aあたり",$I$3*10,1),"")</f>
        <v>0</v>
      </c>
      <c r="Y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Y$7),0)
)
/IF($H$5="10aあたり",$I$3*10,1),"")</f>
        <v>0</v>
      </c>
      <c r="Z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Z$7),0)
)
/IF($H$5="10aあたり",$I$3*10,1),"")</f>
        <v>0</v>
      </c>
      <c r="AA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A$7),0)
)
/IF($H$5="10aあたり",$I$3*10,1),"")</f>
        <v>0</v>
      </c>
      <c r="AB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B$7),0)
)
/IF($H$5="10aあたり",$I$3*10,1),"")</f>
        <v>0</v>
      </c>
      <c r="AC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C$7),0)
)
/IF($H$5="10aあたり",$I$3*10,1),"")</f>
        <v>0</v>
      </c>
      <c r="AD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D$7),0)
)
/IF($H$5="10aあたり",$I$3*10,1),"")</f>
        <v>0</v>
      </c>
      <c r="AE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E$7),0)
)
/IF($H$5="10aあたり",$I$3*10,1),"")</f>
        <v>0</v>
      </c>
      <c r="AF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F$7),0)
)
/IF($H$5="10aあたり",$I$3*10,1),"")</f>
        <v>0</v>
      </c>
      <c r="AG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G$7),0)
)
/IF($H$5="10aあたり",$I$3*10,1),"")</f>
        <v>0</v>
      </c>
      <c r="AH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H$7),0)
)
/IF($H$5="10aあたり",$I$3*10,1),"")</f>
        <v>0</v>
      </c>
      <c r="AI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I$7),0)
)
/IF($H$5="10aあたり",$I$3*10,1),"")</f>
        <v>0</v>
      </c>
      <c r="AJ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J$7),0)
)
/IF($H$5="10aあたり",$I$3*10,1),"")</f>
        <v>0</v>
      </c>
      <c r="AK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K$7),0)
)
/IF($H$5="10aあたり",$I$3*10,1),"")</f>
        <v>0</v>
      </c>
      <c r="AL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L$7),0)
)
/IF($H$5="10aあたり",$I$3*10,1),"")</f>
        <v>0</v>
      </c>
      <c r="AM152" s="35">
        <f ca="1">IFERROR(
(
SUMIFS(IF($H$4="作業時間（hh:mm）",中間処理!$G:$G,中間処理!$I:$I),中間処理!$E:$E,IF($H$3="すべての作付","&lt;&gt;",$H$3),中間処理!$F:$F,$G152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152,中間処理!$B:$B,"予定",中間処理!$C:$C,"&gt;="&amp;$H$1,中間処理!$C:$C,"&lt;="&amp;$H$2,中間処理!$D:$D,AM$7),0)
)
/IF($H$5="10aあたり",$I$3*10,1),"")</f>
        <v>0</v>
      </c>
    </row>
    <row r="153" spans="8:39">
      <c r="H153" s="13"/>
      <c r="I153" s="22" t="str">
        <f>IF(H153="","",
IF(H$4="作業時間（hh:mm）",SUM(J153:AM153),
IF(
COUNTIFS(単価情報!C:C,G153,単価情報!B:B,"作業者",単価情報!K:K,"&gt;="&amp;H$1,単価情報!J:J,"&lt;="&amp;H$2)
+COUNTIFS(単価情報!C:C,G153,単価情報!B:B,"作業者",単価情報!K:K,"",単価情報!J:J,"&lt;="&amp;H$2)=0,
"単価設定なし",SUM(J153:AM153))))</f>
        <v/>
      </c>
      <c r="J153" s="34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J$7),0)
)
/IF($H$5="10aあたり",$I$3*10,1),"")</f>
        <v>0</v>
      </c>
      <c r="K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K$7),0)
)
/IF($H$5="10aあたり",$I$3*10,1),"")</f>
        <v>0</v>
      </c>
      <c r="L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L$7),0)
)
/IF($H$5="10aあたり",$I$3*10,1),"")</f>
        <v>0</v>
      </c>
      <c r="M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M$7),0)
)
/IF($H$5="10aあたり",$I$3*10,1),"")</f>
        <v>0</v>
      </c>
      <c r="N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N$7),0)
)
/IF($H$5="10aあたり",$I$3*10,1),"")</f>
        <v>0</v>
      </c>
      <c r="O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O$7),0)
)
/IF($H$5="10aあたり",$I$3*10,1),"")</f>
        <v>0</v>
      </c>
      <c r="P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P$7),0)
)
/IF($H$5="10aあたり",$I$3*10,1),"")</f>
        <v>0</v>
      </c>
      <c r="Q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Q$7),0)
)
/IF($H$5="10aあたり",$I$3*10,1),"")</f>
        <v>0</v>
      </c>
      <c r="R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R$7),0)
)
/IF($H$5="10aあたり",$I$3*10,1),"")</f>
        <v>0</v>
      </c>
      <c r="S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S$7),0)
)
/IF($H$5="10aあたり",$I$3*10,1),"")</f>
        <v>0</v>
      </c>
      <c r="T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T$7),0)
)
/IF($H$5="10aあたり",$I$3*10,1),"")</f>
        <v>0</v>
      </c>
      <c r="U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U$7),0)
)
/IF($H$5="10aあたり",$I$3*10,1),"")</f>
        <v>0</v>
      </c>
      <c r="V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V$7),0)
)
/IF($H$5="10aあたり",$I$3*10,1),"")</f>
        <v>0</v>
      </c>
      <c r="W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W$7),0)
)
/IF($H$5="10aあたり",$I$3*10,1),"")</f>
        <v>0</v>
      </c>
      <c r="X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X$7),0)
)
/IF($H$5="10aあたり",$I$3*10,1),"")</f>
        <v>0</v>
      </c>
      <c r="Y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Y$7),0)
)
/IF($H$5="10aあたり",$I$3*10,1),"")</f>
        <v>0</v>
      </c>
      <c r="Z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Z$7),0)
)
/IF($H$5="10aあたり",$I$3*10,1),"")</f>
        <v>0</v>
      </c>
      <c r="AA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A$7),0)
)
/IF($H$5="10aあたり",$I$3*10,1),"")</f>
        <v>0</v>
      </c>
      <c r="AB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B$7),0)
)
/IF($H$5="10aあたり",$I$3*10,1),"")</f>
        <v>0</v>
      </c>
      <c r="AC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C$7),0)
)
/IF($H$5="10aあたり",$I$3*10,1),"")</f>
        <v>0</v>
      </c>
      <c r="AD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D$7),0)
)
/IF($H$5="10aあたり",$I$3*10,1),"")</f>
        <v>0</v>
      </c>
      <c r="AE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E$7),0)
)
/IF($H$5="10aあたり",$I$3*10,1),"")</f>
        <v>0</v>
      </c>
      <c r="AF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F$7),0)
)
/IF($H$5="10aあたり",$I$3*10,1),"")</f>
        <v>0</v>
      </c>
      <c r="AG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G$7),0)
)
/IF($H$5="10aあたり",$I$3*10,1),"")</f>
        <v>0</v>
      </c>
      <c r="AH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H$7),0)
)
/IF($H$5="10aあたり",$I$3*10,1),"")</f>
        <v>0</v>
      </c>
      <c r="AI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I$7),0)
)
/IF($H$5="10aあたり",$I$3*10,1),"")</f>
        <v>0</v>
      </c>
      <c r="AJ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J$7),0)
)
/IF($H$5="10aあたり",$I$3*10,1),"")</f>
        <v>0</v>
      </c>
      <c r="AK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K$7),0)
)
/IF($H$5="10aあたり",$I$3*10,1),"")</f>
        <v>0</v>
      </c>
      <c r="AL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L$7),0)
)
/IF($H$5="10aあたり",$I$3*10,1),"")</f>
        <v>0</v>
      </c>
      <c r="AM153" s="35">
        <f ca="1">IFERROR(
(
SUMIFS(IF($H$4="作業時間（hh:mm）",中間処理!$G:$G,中間処理!$I:$I),中間処理!$E:$E,IF($H$3="すべての作付","&lt;&gt;",$H$3),中間処理!$F:$F,$G153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153,中間処理!$B:$B,"予定",中間処理!$C:$C,"&gt;="&amp;$H$1,中間処理!$C:$C,"&lt;="&amp;$H$2,中間処理!$D:$D,AM$7),0)
)
/IF($H$5="10aあたり",$I$3*10,1),"")</f>
        <v>0</v>
      </c>
    </row>
    <row r="154" spans="8:39">
      <c r="H154" s="13"/>
      <c r="I154" s="22" t="str">
        <f>IF(H154="","",
IF(H$4="作業時間（hh:mm）",SUM(J154:AM154),
IF(
COUNTIFS(単価情報!C:C,G154,単価情報!B:B,"作業者",単価情報!K:K,"&gt;="&amp;H$1,単価情報!J:J,"&lt;="&amp;H$2)
+COUNTIFS(単価情報!C:C,G154,単価情報!B:B,"作業者",単価情報!K:K,"",単価情報!J:J,"&lt;="&amp;H$2)=0,
"単価設定なし",SUM(J154:AM154))))</f>
        <v/>
      </c>
      <c r="J154" s="34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J$7),0)
)
/IF($H$5="10aあたり",$I$3*10,1),"")</f>
        <v>0</v>
      </c>
      <c r="K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K$7),0)
)
/IF($H$5="10aあたり",$I$3*10,1),"")</f>
        <v>0</v>
      </c>
      <c r="L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L$7),0)
)
/IF($H$5="10aあたり",$I$3*10,1),"")</f>
        <v>0</v>
      </c>
      <c r="M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M$7),0)
)
/IF($H$5="10aあたり",$I$3*10,1),"")</f>
        <v>0</v>
      </c>
      <c r="N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N$7),0)
)
/IF($H$5="10aあたり",$I$3*10,1),"")</f>
        <v>0</v>
      </c>
      <c r="O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O$7),0)
)
/IF($H$5="10aあたり",$I$3*10,1),"")</f>
        <v>0</v>
      </c>
      <c r="P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P$7),0)
)
/IF($H$5="10aあたり",$I$3*10,1),"")</f>
        <v>0</v>
      </c>
      <c r="Q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Q$7),0)
)
/IF($H$5="10aあたり",$I$3*10,1),"")</f>
        <v>0</v>
      </c>
      <c r="R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R$7),0)
)
/IF($H$5="10aあたり",$I$3*10,1),"")</f>
        <v>0</v>
      </c>
      <c r="S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S$7),0)
)
/IF($H$5="10aあたり",$I$3*10,1),"")</f>
        <v>0</v>
      </c>
      <c r="T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T$7),0)
)
/IF($H$5="10aあたり",$I$3*10,1),"")</f>
        <v>0</v>
      </c>
      <c r="U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U$7),0)
)
/IF($H$5="10aあたり",$I$3*10,1),"")</f>
        <v>0</v>
      </c>
      <c r="V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V$7),0)
)
/IF($H$5="10aあたり",$I$3*10,1),"")</f>
        <v>0</v>
      </c>
      <c r="W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W$7),0)
)
/IF($H$5="10aあたり",$I$3*10,1),"")</f>
        <v>0</v>
      </c>
      <c r="X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X$7),0)
)
/IF($H$5="10aあたり",$I$3*10,1),"")</f>
        <v>0</v>
      </c>
      <c r="Y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Y$7),0)
)
/IF($H$5="10aあたり",$I$3*10,1),"")</f>
        <v>0</v>
      </c>
      <c r="Z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Z$7),0)
)
/IF($H$5="10aあたり",$I$3*10,1),"")</f>
        <v>0</v>
      </c>
      <c r="AA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A$7),0)
)
/IF($H$5="10aあたり",$I$3*10,1),"")</f>
        <v>0</v>
      </c>
      <c r="AB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B$7),0)
)
/IF($H$5="10aあたり",$I$3*10,1),"")</f>
        <v>0</v>
      </c>
      <c r="AC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C$7),0)
)
/IF($H$5="10aあたり",$I$3*10,1),"")</f>
        <v>0</v>
      </c>
      <c r="AD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D$7),0)
)
/IF($H$5="10aあたり",$I$3*10,1),"")</f>
        <v>0</v>
      </c>
      <c r="AE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E$7),0)
)
/IF($H$5="10aあたり",$I$3*10,1),"")</f>
        <v>0</v>
      </c>
      <c r="AF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F$7),0)
)
/IF($H$5="10aあたり",$I$3*10,1),"")</f>
        <v>0</v>
      </c>
      <c r="AG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G$7),0)
)
/IF($H$5="10aあたり",$I$3*10,1),"")</f>
        <v>0</v>
      </c>
      <c r="AH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H$7),0)
)
/IF($H$5="10aあたり",$I$3*10,1),"")</f>
        <v>0</v>
      </c>
      <c r="AI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I$7),0)
)
/IF($H$5="10aあたり",$I$3*10,1),"")</f>
        <v>0</v>
      </c>
      <c r="AJ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J$7),0)
)
/IF($H$5="10aあたり",$I$3*10,1),"")</f>
        <v>0</v>
      </c>
      <c r="AK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K$7),0)
)
/IF($H$5="10aあたり",$I$3*10,1),"")</f>
        <v>0</v>
      </c>
      <c r="AL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L$7),0)
)
/IF($H$5="10aあたり",$I$3*10,1),"")</f>
        <v>0</v>
      </c>
      <c r="AM154" s="35">
        <f ca="1">IFERROR(
(
SUMIFS(IF($H$4="作業時間（hh:mm）",中間処理!$G:$G,中間処理!$I:$I),中間処理!$E:$E,IF($H$3="すべての作付","&lt;&gt;",$H$3),中間処理!$F:$F,$G154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154,中間処理!$B:$B,"予定",中間処理!$C:$C,"&gt;="&amp;$H$1,中間処理!$C:$C,"&lt;="&amp;$H$2,中間処理!$D:$D,AM$7),0)
)
/IF($H$5="10aあたり",$I$3*10,1),"")</f>
        <v>0</v>
      </c>
    </row>
    <row r="155" spans="8:39">
      <c r="H155" s="13"/>
      <c r="I155" s="22" t="str">
        <f>IF(H155="","",
IF(H$4="作業時間（hh:mm）",SUM(J155:AM155),
IF(
COUNTIFS(単価情報!C:C,G155,単価情報!B:B,"作業者",単価情報!K:K,"&gt;="&amp;H$1,単価情報!J:J,"&lt;="&amp;H$2)
+COUNTIFS(単価情報!C:C,G155,単価情報!B:B,"作業者",単価情報!K:K,"",単価情報!J:J,"&lt;="&amp;H$2)=0,
"単価設定なし",SUM(J155:AM155))))</f>
        <v/>
      </c>
      <c r="J155" s="34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J$7),0)
)
/IF($H$5="10aあたり",$I$3*10,1),"")</f>
        <v>0</v>
      </c>
      <c r="K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K$7),0)
)
/IF($H$5="10aあたり",$I$3*10,1),"")</f>
        <v>0</v>
      </c>
      <c r="L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L$7),0)
)
/IF($H$5="10aあたり",$I$3*10,1),"")</f>
        <v>0</v>
      </c>
      <c r="M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M$7),0)
)
/IF($H$5="10aあたり",$I$3*10,1),"")</f>
        <v>0</v>
      </c>
      <c r="N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N$7),0)
)
/IF($H$5="10aあたり",$I$3*10,1),"")</f>
        <v>0</v>
      </c>
      <c r="O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O$7),0)
)
/IF($H$5="10aあたり",$I$3*10,1),"")</f>
        <v>0</v>
      </c>
      <c r="P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P$7),0)
)
/IF($H$5="10aあたり",$I$3*10,1),"")</f>
        <v>0</v>
      </c>
      <c r="Q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Q$7),0)
)
/IF($H$5="10aあたり",$I$3*10,1),"")</f>
        <v>0</v>
      </c>
      <c r="R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R$7),0)
)
/IF($H$5="10aあたり",$I$3*10,1),"")</f>
        <v>0</v>
      </c>
      <c r="S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S$7),0)
)
/IF($H$5="10aあたり",$I$3*10,1),"")</f>
        <v>0</v>
      </c>
      <c r="T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T$7),0)
)
/IF($H$5="10aあたり",$I$3*10,1),"")</f>
        <v>0</v>
      </c>
      <c r="U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U$7),0)
)
/IF($H$5="10aあたり",$I$3*10,1),"")</f>
        <v>0</v>
      </c>
      <c r="V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V$7),0)
)
/IF($H$5="10aあたり",$I$3*10,1),"")</f>
        <v>0</v>
      </c>
      <c r="W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W$7),0)
)
/IF($H$5="10aあたり",$I$3*10,1),"")</f>
        <v>0</v>
      </c>
      <c r="X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X$7),0)
)
/IF($H$5="10aあたり",$I$3*10,1),"")</f>
        <v>0</v>
      </c>
      <c r="Y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Y$7),0)
)
/IF($H$5="10aあたり",$I$3*10,1),"")</f>
        <v>0</v>
      </c>
      <c r="Z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Z$7),0)
)
/IF($H$5="10aあたり",$I$3*10,1),"")</f>
        <v>0</v>
      </c>
      <c r="AA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A$7),0)
)
/IF($H$5="10aあたり",$I$3*10,1),"")</f>
        <v>0</v>
      </c>
      <c r="AB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B$7),0)
)
/IF($H$5="10aあたり",$I$3*10,1),"")</f>
        <v>0</v>
      </c>
      <c r="AC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C$7),0)
)
/IF($H$5="10aあたり",$I$3*10,1),"")</f>
        <v>0</v>
      </c>
      <c r="AD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D$7),0)
)
/IF($H$5="10aあたり",$I$3*10,1),"")</f>
        <v>0</v>
      </c>
      <c r="AE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E$7),0)
)
/IF($H$5="10aあたり",$I$3*10,1),"")</f>
        <v>0</v>
      </c>
      <c r="AF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F$7),0)
)
/IF($H$5="10aあたり",$I$3*10,1),"")</f>
        <v>0</v>
      </c>
      <c r="AG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G$7),0)
)
/IF($H$5="10aあたり",$I$3*10,1),"")</f>
        <v>0</v>
      </c>
      <c r="AH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H$7),0)
)
/IF($H$5="10aあたり",$I$3*10,1),"")</f>
        <v>0</v>
      </c>
      <c r="AI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I$7),0)
)
/IF($H$5="10aあたり",$I$3*10,1),"")</f>
        <v>0</v>
      </c>
      <c r="AJ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J$7),0)
)
/IF($H$5="10aあたり",$I$3*10,1),"")</f>
        <v>0</v>
      </c>
      <c r="AK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K$7),0)
)
/IF($H$5="10aあたり",$I$3*10,1),"")</f>
        <v>0</v>
      </c>
      <c r="AL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L$7),0)
)
/IF($H$5="10aあたり",$I$3*10,1),"")</f>
        <v>0</v>
      </c>
      <c r="AM155" s="35">
        <f ca="1">IFERROR(
(
SUMIFS(IF($H$4="作業時間（hh:mm）",中間処理!$G:$G,中間処理!$I:$I),中間処理!$E:$E,IF($H$3="すべての作付","&lt;&gt;",$H$3),中間処理!$F:$F,$G155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155,中間処理!$B:$B,"予定",中間処理!$C:$C,"&gt;="&amp;$H$1,中間処理!$C:$C,"&lt;="&amp;$H$2,中間処理!$D:$D,AM$7),0)
)
/IF($H$5="10aあたり",$I$3*10,1),"")</f>
        <v>0</v>
      </c>
    </row>
    <row r="156" spans="8:39">
      <c r="H156" s="13"/>
      <c r="I156" s="22" t="str">
        <f>IF(H156="","",
IF(H$4="作業時間（hh:mm）",SUM(J156:AM156),
IF(
COUNTIFS(単価情報!C:C,G156,単価情報!B:B,"作業者",単価情報!K:K,"&gt;="&amp;H$1,単価情報!J:J,"&lt;="&amp;H$2)
+COUNTIFS(単価情報!C:C,G156,単価情報!B:B,"作業者",単価情報!K:K,"",単価情報!J:J,"&lt;="&amp;H$2)=0,
"単価設定なし",SUM(J156:AM156))))</f>
        <v/>
      </c>
      <c r="J156" s="34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J$7),0)
)
/IF($H$5="10aあたり",$I$3*10,1),"")</f>
        <v>0</v>
      </c>
      <c r="K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K$7),0)
)
/IF($H$5="10aあたり",$I$3*10,1),"")</f>
        <v>0</v>
      </c>
      <c r="L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L$7),0)
)
/IF($H$5="10aあたり",$I$3*10,1),"")</f>
        <v>0</v>
      </c>
      <c r="M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M$7),0)
)
/IF($H$5="10aあたり",$I$3*10,1),"")</f>
        <v>0</v>
      </c>
      <c r="N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N$7),0)
)
/IF($H$5="10aあたり",$I$3*10,1),"")</f>
        <v>0</v>
      </c>
      <c r="O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O$7),0)
)
/IF($H$5="10aあたり",$I$3*10,1),"")</f>
        <v>0</v>
      </c>
      <c r="P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P$7),0)
)
/IF($H$5="10aあたり",$I$3*10,1),"")</f>
        <v>0</v>
      </c>
      <c r="Q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Q$7),0)
)
/IF($H$5="10aあたり",$I$3*10,1),"")</f>
        <v>0</v>
      </c>
      <c r="R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R$7),0)
)
/IF($H$5="10aあたり",$I$3*10,1),"")</f>
        <v>0</v>
      </c>
      <c r="S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S$7),0)
)
/IF($H$5="10aあたり",$I$3*10,1),"")</f>
        <v>0</v>
      </c>
      <c r="T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T$7),0)
)
/IF($H$5="10aあたり",$I$3*10,1),"")</f>
        <v>0</v>
      </c>
      <c r="U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U$7),0)
)
/IF($H$5="10aあたり",$I$3*10,1),"")</f>
        <v>0</v>
      </c>
      <c r="V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V$7),0)
)
/IF($H$5="10aあたり",$I$3*10,1),"")</f>
        <v>0</v>
      </c>
      <c r="W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W$7),0)
)
/IF($H$5="10aあたり",$I$3*10,1),"")</f>
        <v>0</v>
      </c>
      <c r="X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X$7),0)
)
/IF($H$5="10aあたり",$I$3*10,1),"")</f>
        <v>0</v>
      </c>
      <c r="Y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Y$7),0)
)
/IF($H$5="10aあたり",$I$3*10,1),"")</f>
        <v>0</v>
      </c>
      <c r="Z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Z$7),0)
)
/IF($H$5="10aあたり",$I$3*10,1),"")</f>
        <v>0</v>
      </c>
      <c r="AA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A$7),0)
)
/IF($H$5="10aあたり",$I$3*10,1),"")</f>
        <v>0</v>
      </c>
      <c r="AB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B$7),0)
)
/IF($H$5="10aあたり",$I$3*10,1),"")</f>
        <v>0</v>
      </c>
      <c r="AC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C$7),0)
)
/IF($H$5="10aあたり",$I$3*10,1),"")</f>
        <v>0</v>
      </c>
      <c r="AD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D$7),0)
)
/IF($H$5="10aあたり",$I$3*10,1),"")</f>
        <v>0</v>
      </c>
      <c r="AE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E$7),0)
)
/IF($H$5="10aあたり",$I$3*10,1),"")</f>
        <v>0</v>
      </c>
      <c r="AF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F$7),0)
)
/IF($H$5="10aあたり",$I$3*10,1),"")</f>
        <v>0</v>
      </c>
      <c r="AG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G$7),0)
)
/IF($H$5="10aあたり",$I$3*10,1),"")</f>
        <v>0</v>
      </c>
      <c r="AH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H$7),0)
)
/IF($H$5="10aあたり",$I$3*10,1),"")</f>
        <v>0</v>
      </c>
      <c r="AI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I$7),0)
)
/IF($H$5="10aあたり",$I$3*10,1),"")</f>
        <v>0</v>
      </c>
      <c r="AJ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J$7),0)
)
/IF($H$5="10aあたり",$I$3*10,1),"")</f>
        <v>0</v>
      </c>
      <c r="AK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K$7),0)
)
/IF($H$5="10aあたり",$I$3*10,1),"")</f>
        <v>0</v>
      </c>
      <c r="AL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L$7),0)
)
/IF($H$5="10aあたり",$I$3*10,1),"")</f>
        <v>0</v>
      </c>
      <c r="AM156" s="35">
        <f ca="1">IFERROR(
(
SUMIFS(IF($H$4="作業時間（hh:mm）",中間処理!$G:$G,中間処理!$I:$I),中間処理!$E:$E,IF($H$3="すべての作付","&lt;&gt;",$H$3),中間処理!$F:$F,$G156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156,中間処理!$B:$B,"予定",中間処理!$C:$C,"&gt;="&amp;$H$1,中間処理!$C:$C,"&lt;="&amp;$H$2,中間処理!$D:$D,AM$7),0)
)
/IF($H$5="10aあたり",$I$3*10,1),"")</f>
        <v>0</v>
      </c>
    </row>
    <row r="157" spans="8:39">
      <c r="H157" s="13"/>
      <c r="I157" s="22" t="str">
        <f>IF(H157="","",
IF(H$4="作業時間（hh:mm）",SUM(J157:AM157),
IF(
COUNTIFS(単価情報!C:C,G157,単価情報!B:B,"作業者",単価情報!K:K,"&gt;="&amp;H$1,単価情報!J:J,"&lt;="&amp;H$2)
+COUNTIFS(単価情報!C:C,G157,単価情報!B:B,"作業者",単価情報!K:K,"",単価情報!J:J,"&lt;="&amp;H$2)=0,
"単価設定なし",SUM(J157:AM157))))</f>
        <v/>
      </c>
      <c r="J157" s="34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J$7),0)
)
/IF($H$5="10aあたり",$I$3*10,1),"")</f>
        <v>0</v>
      </c>
      <c r="K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K$7),0)
)
/IF($H$5="10aあたり",$I$3*10,1),"")</f>
        <v>0</v>
      </c>
      <c r="L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L$7),0)
)
/IF($H$5="10aあたり",$I$3*10,1),"")</f>
        <v>0</v>
      </c>
      <c r="M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M$7),0)
)
/IF($H$5="10aあたり",$I$3*10,1),"")</f>
        <v>0</v>
      </c>
      <c r="N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N$7),0)
)
/IF($H$5="10aあたり",$I$3*10,1),"")</f>
        <v>0</v>
      </c>
      <c r="O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O$7),0)
)
/IF($H$5="10aあたり",$I$3*10,1),"")</f>
        <v>0</v>
      </c>
      <c r="P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P$7),0)
)
/IF($H$5="10aあたり",$I$3*10,1),"")</f>
        <v>0</v>
      </c>
      <c r="Q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Q$7),0)
)
/IF($H$5="10aあたり",$I$3*10,1),"")</f>
        <v>0</v>
      </c>
      <c r="R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R$7),0)
)
/IF($H$5="10aあたり",$I$3*10,1),"")</f>
        <v>0</v>
      </c>
      <c r="S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S$7),0)
)
/IF($H$5="10aあたり",$I$3*10,1),"")</f>
        <v>0</v>
      </c>
      <c r="T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T$7),0)
)
/IF($H$5="10aあたり",$I$3*10,1),"")</f>
        <v>0</v>
      </c>
      <c r="U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U$7),0)
)
/IF($H$5="10aあたり",$I$3*10,1),"")</f>
        <v>0</v>
      </c>
      <c r="V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V$7),0)
)
/IF($H$5="10aあたり",$I$3*10,1),"")</f>
        <v>0</v>
      </c>
      <c r="W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W$7),0)
)
/IF($H$5="10aあたり",$I$3*10,1),"")</f>
        <v>0</v>
      </c>
      <c r="X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X$7),0)
)
/IF($H$5="10aあたり",$I$3*10,1),"")</f>
        <v>0</v>
      </c>
      <c r="Y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Y$7),0)
)
/IF($H$5="10aあたり",$I$3*10,1),"")</f>
        <v>0</v>
      </c>
      <c r="Z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Z$7),0)
)
/IF($H$5="10aあたり",$I$3*10,1),"")</f>
        <v>0</v>
      </c>
      <c r="AA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A$7),0)
)
/IF($H$5="10aあたり",$I$3*10,1),"")</f>
        <v>0</v>
      </c>
      <c r="AB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B$7),0)
)
/IF($H$5="10aあたり",$I$3*10,1),"")</f>
        <v>0</v>
      </c>
      <c r="AC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C$7),0)
)
/IF($H$5="10aあたり",$I$3*10,1),"")</f>
        <v>0</v>
      </c>
      <c r="AD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D$7),0)
)
/IF($H$5="10aあたり",$I$3*10,1),"")</f>
        <v>0</v>
      </c>
      <c r="AE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E$7),0)
)
/IF($H$5="10aあたり",$I$3*10,1),"")</f>
        <v>0</v>
      </c>
      <c r="AF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F$7),0)
)
/IF($H$5="10aあたり",$I$3*10,1),"")</f>
        <v>0</v>
      </c>
      <c r="AG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G$7),0)
)
/IF($H$5="10aあたり",$I$3*10,1),"")</f>
        <v>0</v>
      </c>
      <c r="AH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H$7),0)
)
/IF($H$5="10aあたり",$I$3*10,1),"")</f>
        <v>0</v>
      </c>
      <c r="AI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I$7),0)
)
/IF($H$5="10aあたり",$I$3*10,1),"")</f>
        <v>0</v>
      </c>
      <c r="AJ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J$7),0)
)
/IF($H$5="10aあたり",$I$3*10,1),"")</f>
        <v>0</v>
      </c>
      <c r="AK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K$7),0)
)
/IF($H$5="10aあたり",$I$3*10,1),"")</f>
        <v>0</v>
      </c>
      <c r="AL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L$7),0)
)
/IF($H$5="10aあたり",$I$3*10,1),"")</f>
        <v>0</v>
      </c>
      <c r="AM157" s="35">
        <f ca="1">IFERROR(
(
SUMIFS(IF($H$4="作業時間（hh:mm）",中間処理!$G:$G,中間処理!$I:$I),中間処理!$E:$E,IF($H$3="すべての作付","&lt;&gt;",$H$3),中間処理!$F:$F,$G157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157,中間処理!$B:$B,"予定",中間処理!$C:$C,"&gt;="&amp;$H$1,中間処理!$C:$C,"&lt;="&amp;$H$2,中間処理!$D:$D,AM$7),0)
)
/IF($H$5="10aあたり",$I$3*10,1),"")</f>
        <v>0</v>
      </c>
    </row>
    <row r="158" spans="8:39">
      <c r="H158" s="13"/>
      <c r="I158" s="22" t="str">
        <f>IF(H158="","",
IF(H$4="作業時間（hh:mm）",SUM(J158:AM158),
IF(
COUNTIFS(単価情報!C:C,G158,単価情報!B:B,"作業者",単価情報!K:K,"&gt;="&amp;H$1,単価情報!J:J,"&lt;="&amp;H$2)
+COUNTIFS(単価情報!C:C,G158,単価情報!B:B,"作業者",単価情報!K:K,"",単価情報!J:J,"&lt;="&amp;H$2)=0,
"単価設定なし",SUM(J158:AM158))))</f>
        <v/>
      </c>
      <c r="J158" s="34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J$7),0)
)
/IF($H$5="10aあたり",$I$3*10,1),"")</f>
        <v>0</v>
      </c>
      <c r="K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K$7),0)
)
/IF($H$5="10aあたり",$I$3*10,1),"")</f>
        <v>0</v>
      </c>
      <c r="L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L$7),0)
)
/IF($H$5="10aあたり",$I$3*10,1),"")</f>
        <v>0</v>
      </c>
      <c r="M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M$7),0)
)
/IF($H$5="10aあたり",$I$3*10,1),"")</f>
        <v>0</v>
      </c>
      <c r="N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N$7),0)
)
/IF($H$5="10aあたり",$I$3*10,1),"")</f>
        <v>0</v>
      </c>
      <c r="O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O$7),0)
)
/IF($H$5="10aあたり",$I$3*10,1),"")</f>
        <v>0</v>
      </c>
      <c r="P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P$7),0)
)
/IF($H$5="10aあたり",$I$3*10,1),"")</f>
        <v>0</v>
      </c>
      <c r="Q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Q$7),0)
)
/IF($H$5="10aあたり",$I$3*10,1),"")</f>
        <v>0</v>
      </c>
      <c r="R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R$7),0)
)
/IF($H$5="10aあたり",$I$3*10,1),"")</f>
        <v>0</v>
      </c>
      <c r="S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S$7),0)
)
/IF($H$5="10aあたり",$I$3*10,1),"")</f>
        <v>0</v>
      </c>
      <c r="T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T$7),0)
)
/IF($H$5="10aあたり",$I$3*10,1),"")</f>
        <v>0</v>
      </c>
      <c r="U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U$7),0)
)
/IF($H$5="10aあたり",$I$3*10,1),"")</f>
        <v>0</v>
      </c>
      <c r="V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V$7),0)
)
/IF($H$5="10aあたり",$I$3*10,1),"")</f>
        <v>0</v>
      </c>
      <c r="W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W$7),0)
)
/IF($H$5="10aあたり",$I$3*10,1),"")</f>
        <v>0</v>
      </c>
      <c r="X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X$7),0)
)
/IF($H$5="10aあたり",$I$3*10,1),"")</f>
        <v>0</v>
      </c>
      <c r="Y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Y$7),0)
)
/IF($H$5="10aあたり",$I$3*10,1),"")</f>
        <v>0</v>
      </c>
      <c r="Z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Z$7),0)
)
/IF($H$5="10aあたり",$I$3*10,1),"")</f>
        <v>0</v>
      </c>
      <c r="AA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A$7),0)
)
/IF($H$5="10aあたり",$I$3*10,1),"")</f>
        <v>0</v>
      </c>
      <c r="AB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B$7),0)
)
/IF($H$5="10aあたり",$I$3*10,1),"")</f>
        <v>0</v>
      </c>
      <c r="AC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C$7),0)
)
/IF($H$5="10aあたり",$I$3*10,1),"")</f>
        <v>0</v>
      </c>
      <c r="AD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D$7),0)
)
/IF($H$5="10aあたり",$I$3*10,1),"")</f>
        <v>0</v>
      </c>
      <c r="AE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E$7),0)
)
/IF($H$5="10aあたり",$I$3*10,1),"")</f>
        <v>0</v>
      </c>
      <c r="AF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F$7),0)
)
/IF($H$5="10aあたり",$I$3*10,1),"")</f>
        <v>0</v>
      </c>
      <c r="AG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G$7),0)
)
/IF($H$5="10aあたり",$I$3*10,1),"")</f>
        <v>0</v>
      </c>
      <c r="AH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H$7),0)
)
/IF($H$5="10aあたり",$I$3*10,1),"")</f>
        <v>0</v>
      </c>
      <c r="AI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I$7),0)
)
/IF($H$5="10aあたり",$I$3*10,1),"")</f>
        <v>0</v>
      </c>
      <c r="AJ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J$7),0)
)
/IF($H$5="10aあたり",$I$3*10,1),"")</f>
        <v>0</v>
      </c>
      <c r="AK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K$7),0)
)
/IF($H$5="10aあたり",$I$3*10,1),"")</f>
        <v>0</v>
      </c>
      <c r="AL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L$7),0)
)
/IF($H$5="10aあたり",$I$3*10,1),"")</f>
        <v>0</v>
      </c>
      <c r="AM158" s="35">
        <f ca="1">IFERROR(
(
SUMIFS(IF($H$4="作業時間（hh:mm）",中間処理!$G:$G,中間処理!$I:$I),中間処理!$E:$E,IF($H$3="すべての作付","&lt;&gt;",$H$3),中間処理!$F:$F,$G158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158,中間処理!$B:$B,"予定",中間処理!$C:$C,"&gt;="&amp;$H$1,中間処理!$C:$C,"&lt;="&amp;$H$2,中間処理!$D:$D,AM$7),0)
)
/IF($H$5="10aあたり",$I$3*10,1),"")</f>
        <v>0</v>
      </c>
    </row>
    <row r="159" spans="8:39">
      <c r="H159" s="13"/>
      <c r="I159" s="22" t="str">
        <f>IF(H159="","",
IF(H$4="作業時間（hh:mm）",SUM(J159:AM159),
IF(
COUNTIFS(単価情報!C:C,G159,単価情報!B:B,"作業者",単価情報!K:K,"&gt;="&amp;H$1,単価情報!J:J,"&lt;="&amp;H$2)
+COUNTIFS(単価情報!C:C,G159,単価情報!B:B,"作業者",単価情報!K:K,"",単価情報!J:J,"&lt;="&amp;H$2)=0,
"単価設定なし",SUM(J159:AM159))))</f>
        <v/>
      </c>
      <c r="J159" s="34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J$7),0)
)
/IF($H$5="10aあたり",$I$3*10,1),"")</f>
        <v>0</v>
      </c>
      <c r="K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K$7),0)
)
/IF($H$5="10aあたり",$I$3*10,1),"")</f>
        <v>0</v>
      </c>
      <c r="L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L$7),0)
)
/IF($H$5="10aあたり",$I$3*10,1),"")</f>
        <v>0</v>
      </c>
      <c r="M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M$7),0)
)
/IF($H$5="10aあたり",$I$3*10,1),"")</f>
        <v>0</v>
      </c>
      <c r="N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N$7),0)
)
/IF($H$5="10aあたり",$I$3*10,1),"")</f>
        <v>0</v>
      </c>
      <c r="O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O$7),0)
)
/IF($H$5="10aあたり",$I$3*10,1),"")</f>
        <v>0</v>
      </c>
      <c r="P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P$7),0)
)
/IF($H$5="10aあたり",$I$3*10,1),"")</f>
        <v>0</v>
      </c>
      <c r="Q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Q$7),0)
)
/IF($H$5="10aあたり",$I$3*10,1),"")</f>
        <v>0</v>
      </c>
      <c r="R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R$7),0)
)
/IF($H$5="10aあたり",$I$3*10,1),"")</f>
        <v>0</v>
      </c>
      <c r="S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S$7),0)
)
/IF($H$5="10aあたり",$I$3*10,1),"")</f>
        <v>0</v>
      </c>
      <c r="T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T$7),0)
)
/IF($H$5="10aあたり",$I$3*10,1),"")</f>
        <v>0</v>
      </c>
      <c r="U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U$7),0)
)
/IF($H$5="10aあたり",$I$3*10,1),"")</f>
        <v>0</v>
      </c>
      <c r="V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V$7),0)
)
/IF($H$5="10aあたり",$I$3*10,1),"")</f>
        <v>0</v>
      </c>
      <c r="W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W$7),0)
)
/IF($H$5="10aあたり",$I$3*10,1),"")</f>
        <v>0</v>
      </c>
      <c r="X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X$7),0)
)
/IF($H$5="10aあたり",$I$3*10,1),"")</f>
        <v>0</v>
      </c>
      <c r="Y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Y$7),0)
)
/IF($H$5="10aあたり",$I$3*10,1),"")</f>
        <v>0</v>
      </c>
      <c r="Z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Z$7),0)
)
/IF($H$5="10aあたり",$I$3*10,1),"")</f>
        <v>0</v>
      </c>
      <c r="AA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A$7),0)
)
/IF($H$5="10aあたり",$I$3*10,1),"")</f>
        <v>0</v>
      </c>
      <c r="AB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B$7),0)
)
/IF($H$5="10aあたり",$I$3*10,1),"")</f>
        <v>0</v>
      </c>
      <c r="AC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C$7),0)
)
/IF($H$5="10aあたり",$I$3*10,1),"")</f>
        <v>0</v>
      </c>
      <c r="AD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D$7),0)
)
/IF($H$5="10aあたり",$I$3*10,1),"")</f>
        <v>0</v>
      </c>
      <c r="AE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E$7),0)
)
/IF($H$5="10aあたり",$I$3*10,1),"")</f>
        <v>0</v>
      </c>
      <c r="AF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F$7),0)
)
/IF($H$5="10aあたり",$I$3*10,1),"")</f>
        <v>0</v>
      </c>
      <c r="AG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G$7),0)
)
/IF($H$5="10aあたり",$I$3*10,1),"")</f>
        <v>0</v>
      </c>
      <c r="AH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H$7),0)
)
/IF($H$5="10aあたり",$I$3*10,1),"")</f>
        <v>0</v>
      </c>
      <c r="AI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I$7),0)
)
/IF($H$5="10aあたり",$I$3*10,1),"")</f>
        <v>0</v>
      </c>
      <c r="AJ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J$7),0)
)
/IF($H$5="10aあたり",$I$3*10,1),"")</f>
        <v>0</v>
      </c>
      <c r="AK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K$7),0)
)
/IF($H$5="10aあたり",$I$3*10,1),"")</f>
        <v>0</v>
      </c>
      <c r="AL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L$7),0)
)
/IF($H$5="10aあたり",$I$3*10,1),"")</f>
        <v>0</v>
      </c>
      <c r="AM159" s="35">
        <f ca="1">IFERROR(
(
SUMIFS(IF($H$4="作業時間（hh:mm）",中間処理!$G:$G,中間処理!$I:$I),中間処理!$E:$E,IF($H$3="すべての作付","&lt;&gt;",$H$3),中間処理!$F:$F,$G159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159,中間処理!$B:$B,"予定",中間処理!$C:$C,"&gt;="&amp;$H$1,中間処理!$C:$C,"&lt;="&amp;$H$2,中間処理!$D:$D,AM$7),0)
)
/IF($H$5="10aあたり",$I$3*10,1),"")</f>
        <v>0</v>
      </c>
    </row>
    <row r="160" spans="8:39">
      <c r="H160" s="13"/>
      <c r="I160" s="22" t="str">
        <f>IF(H160="","",
IF(H$4="作業時間（hh:mm）",SUM(J160:AM160),
IF(
COUNTIFS(単価情報!C:C,G160,単価情報!B:B,"作業者",単価情報!K:K,"&gt;="&amp;H$1,単価情報!J:J,"&lt;="&amp;H$2)
+COUNTIFS(単価情報!C:C,G160,単価情報!B:B,"作業者",単価情報!K:K,"",単価情報!J:J,"&lt;="&amp;H$2)=0,
"単価設定なし",SUM(J160:AM160))))</f>
        <v/>
      </c>
      <c r="J160" s="34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J$7),0)
)
/IF($H$5="10aあたり",$I$3*10,1),"")</f>
        <v>0</v>
      </c>
      <c r="K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K$7),0)
)
/IF($H$5="10aあたり",$I$3*10,1),"")</f>
        <v>0</v>
      </c>
      <c r="L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L$7),0)
)
/IF($H$5="10aあたり",$I$3*10,1),"")</f>
        <v>0</v>
      </c>
      <c r="M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M$7),0)
)
/IF($H$5="10aあたり",$I$3*10,1),"")</f>
        <v>0</v>
      </c>
      <c r="N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N$7),0)
)
/IF($H$5="10aあたり",$I$3*10,1),"")</f>
        <v>0</v>
      </c>
      <c r="O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O$7),0)
)
/IF($H$5="10aあたり",$I$3*10,1),"")</f>
        <v>0</v>
      </c>
      <c r="P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P$7),0)
)
/IF($H$5="10aあたり",$I$3*10,1),"")</f>
        <v>0</v>
      </c>
      <c r="Q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Q$7),0)
)
/IF($H$5="10aあたり",$I$3*10,1),"")</f>
        <v>0</v>
      </c>
      <c r="R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R$7),0)
)
/IF($H$5="10aあたり",$I$3*10,1),"")</f>
        <v>0</v>
      </c>
      <c r="S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S$7),0)
)
/IF($H$5="10aあたり",$I$3*10,1),"")</f>
        <v>0</v>
      </c>
      <c r="T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T$7),0)
)
/IF($H$5="10aあたり",$I$3*10,1),"")</f>
        <v>0</v>
      </c>
      <c r="U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U$7),0)
)
/IF($H$5="10aあたり",$I$3*10,1),"")</f>
        <v>0</v>
      </c>
      <c r="V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V$7),0)
)
/IF($H$5="10aあたり",$I$3*10,1),"")</f>
        <v>0</v>
      </c>
      <c r="W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W$7),0)
)
/IF($H$5="10aあたり",$I$3*10,1),"")</f>
        <v>0</v>
      </c>
      <c r="X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X$7),0)
)
/IF($H$5="10aあたり",$I$3*10,1),"")</f>
        <v>0</v>
      </c>
      <c r="Y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Y$7),0)
)
/IF($H$5="10aあたり",$I$3*10,1),"")</f>
        <v>0</v>
      </c>
      <c r="Z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Z$7),0)
)
/IF($H$5="10aあたり",$I$3*10,1),"")</f>
        <v>0</v>
      </c>
      <c r="AA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A$7),0)
)
/IF($H$5="10aあたり",$I$3*10,1),"")</f>
        <v>0</v>
      </c>
      <c r="AB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B$7),0)
)
/IF($H$5="10aあたり",$I$3*10,1),"")</f>
        <v>0</v>
      </c>
      <c r="AC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C$7),0)
)
/IF($H$5="10aあたり",$I$3*10,1),"")</f>
        <v>0</v>
      </c>
      <c r="AD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D$7),0)
)
/IF($H$5="10aあたり",$I$3*10,1),"")</f>
        <v>0</v>
      </c>
      <c r="AE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E$7),0)
)
/IF($H$5="10aあたり",$I$3*10,1),"")</f>
        <v>0</v>
      </c>
      <c r="AF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F$7),0)
)
/IF($H$5="10aあたり",$I$3*10,1),"")</f>
        <v>0</v>
      </c>
      <c r="AG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G$7),0)
)
/IF($H$5="10aあたり",$I$3*10,1),"")</f>
        <v>0</v>
      </c>
      <c r="AH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H$7),0)
)
/IF($H$5="10aあたり",$I$3*10,1),"")</f>
        <v>0</v>
      </c>
      <c r="AI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I$7),0)
)
/IF($H$5="10aあたり",$I$3*10,1),"")</f>
        <v>0</v>
      </c>
      <c r="AJ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J$7),0)
)
/IF($H$5="10aあたり",$I$3*10,1),"")</f>
        <v>0</v>
      </c>
      <c r="AK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K$7),0)
)
/IF($H$5="10aあたり",$I$3*10,1),"")</f>
        <v>0</v>
      </c>
      <c r="AL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L$7),0)
)
/IF($H$5="10aあたり",$I$3*10,1),"")</f>
        <v>0</v>
      </c>
      <c r="AM160" s="35">
        <f ca="1">IFERROR(
(
SUMIFS(IF($H$4="作業時間（hh:mm）",中間処理!$G:$G,中間処理!$I:$I),中間処理!$E:$E,IF($H$3="すべての作付","&lt;&gt;",$H$3),中間処理!$F:$F,$G160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160,中間処理!$B:$B,"予定",中間処理!$C:$C,"&gt;="&amp;$H$1,中間処理!$C:$C,"&lt;="&amp;$H$2,中間処理!$D:$D,AM$7),0)
)
/IF($H$5="10aあたり",$I$3*10,1),"")</f>
        <v>0</v>
      </c>
    </row>
    <row r="161" spans="8:39">
      <c r="H161" s="13"/>
      <c r="I161" s="22" t="str">
        <f>IF(H161="","",
IF(H$4="作業時間（hh:mm）",SUM(J161:AM161),
IF(
COUNTIFS(単価情報!C:C,G161,単価情報!B:B,"作業者",単価情報!K:K,"&gt;="&amp;H$1,単価情報!J:J,"&lt;="&amp;H$2)
+COUNTIFS(単価情報!C:C,G161,単価情報!B:B,"作業者",単価情報!K:K,"",単価情報!J:J,"&lt;="&amp;H$2)=0,
"単価設定なし",SUM(J161:AM161))))</f>
        <v/>
      </c>
      <c r="J161" s="34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J$7),0)
)
/IF($H$5="10aあたり",$I$3*10,1),"")</f>
        <v>0</v>
      </c>
      <c r="K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K$7),0)
)
/IF($H$5="10aあたり",$I$3*10,1),"")</f>
        <v>0</v>
      </c>
      <c r="L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L$7),0)
)
/IF($H$5="10aあたり",$I$3*10,1),"")</f>
        <v>0</v>
      </c>
      <c r="M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M$7),0)
)
/IF($H$5="10aあたり",$I$3*10,1),"")</f>
        <v>0</v>
      </c>
      <c r="N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N$7),0)
)
/IF($H$5="10aあたり",$I$3*10,1),"")</f>
        <v>0</v>
      </c>
      <c r="O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O$7),0)
)
/IF($H$5="10aあたり",$I$3*10,1),"")</f>
        <v>0</v>
      </c>
      <c r="P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P$7),0)
)
/IF($H$5="10aあたり",$I$3*10,1),"")</f>
        <v>0</v>
      </c>
      <c r="Q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Q$7),0)
)
/IF($H$5="10aあたり",$I$3*10,1),"")</f>
        <v>0</v>
      </c>
      <c r="R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R$7),0)
)
/IF($H$5="10aあたり",$I$3*10,1),"")</f>
        <v>0</v>
      </c>
      <c r="S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S$7),0)
)
/IF($H$5="10aあたり",$I$3*10,1),"")</f>
        <v>0</v>
      </c>
      <c r="T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T$7),0)
)
/IF($H$5="10aあたり",$I$3*10,1),"")</f>
        <v>0</v>
      </c>
      <c r="U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U$7),0)
)
/IF($H$5="10aあたり",$I$3*10,1),"")</f>
        <v>0</v>
      </c>
      <c r="V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V$7),0)
)
/IF($H$5="10aあたり",$I$3*10,1),"")</f>
        <v>0</v>
      </c>
      <c r="W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W$7),0)
)
/IF($H$5="10aあたり",$I$3*10,1),"")</f>
        <v>0</v>
      </c>
      <c r="X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X$7),0)
)
/IF($H$5="10aあたり",$I$3*10,1),"")</f>
        <v>0</v>
      </c>
      <c r="Y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Y$7),0)
)
/IF($H$5="10aあたり",$I$3*10,1),"")</f>
        <v>0</v>
      </c>
      <c r="Z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Z$7),0)
)
/IF($H$5="10aあたり",$I$3*10,1),"")</f>
        <v>0</v>
      </c>
      <c r="AA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A$7),0)
)
/IF($H$5="10aあたり",$I$3*10,1),"")</f>
        <v>0</v>
      </c>
      <c r="AB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B$7),0)
)
/IF($H$5="10aあたり",$I$3*10,1),"")</f>
        <v>0</v>
      </c>
      <c r="AC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C$7),0)
)
/IF($H$5="10aあたり",$I$3*10,1),"")</f>
        <v>0</v>
      </c>
      <c r="AD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D$7),0)
)
/IF($H$5="10aあたり",$I$3*10,1),"")</f>
        <v>0</v>
      </c>
      <c r="AE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E$7),0)
)
/IF($H$5="10aあたり",$I$3*10,1),"")</f>
        <v>0</v>
      </c>
      <c r="AF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F$7),0)
)
/IF($H$5="10aあたり",$I$3*10,1),"")</f>
        <v>0</v>
      </c>
      <c r="AG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G$7),0)
)
/IF($H$5="10aあたり",$I$3*10,1),"")</f>
        <v>0</v>
      </c>
      <c r="AH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H$7),0)
)
/IF($H$5="10aあたり",$I$3*10,1),"")</f>
        <v>0</v>
      </c>
      <c r="AI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I$7),0)
)
/IF($H$5="10aあたり",$I$3*10,1),"")</f>
        <v>0</v>
      </c>
      <c r="AJ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J$7),0)
)
/IF($H$5="10aあたり",$I$3*10,1),"")</f>
        <v>0</v>
      </c>
      <c r="AK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K$7),0)
)
/IF($H$5="10aあたり",$I$3*10,1),"")</f>
        <v>0</v>
      </c>
      <c r="AL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L$7),0)
)
/IF($H$5="10aあたり",$I$3*10,1),"")</f>
        <v>0</v>
      </c>
      <c r="AM161" s="35">
        <f ca="1">IFERROR(
(
SUMIFS(IF($H$4="作業時間（hh:mm）",中間処理!$G:$G,中間処理!$I:$I),中間処理!$E:$E,IF($H$3="すべての作付","&lt;&gt;",$H$3),中間処理!$F:$F,$G161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161,中間処理!$B:$B,"予定",中間処理!$C:$C,"&gt;="&amp;$H$1,中間処理!$C:$C,"&lt;="&amp;$H$2,中間処理!$D:$D,AM$7),0)
)
/IF($H$5="10aあたり",$I$3*10,1),"")</f>
        <v>0</v>
      </c>
    </row>
    <row r="162" spans="8:39">
      <c r="H162" s="13"/>
      <c r="I162" s="22" t="str">
        <f>IF(H162="","",
IF(H$4="作業時間（hh:mm）",SUM(J162:AM162),
IF(
COUNTIFS(単価情報!C:C,G162,単価情報!B:B,"作業者",単価情報!K:K,"&gt;="&amp;H$1,単価情報!J:J,"&lt;="&amp;H$2)
+COUNTIFS(単価情報!C:C,G162,単価情報!B:B,"作業者",単価情報!K:K,"",単価情報!J:J,"&lt;="&amp;H$2)=0,
"単価設定なし",SUM(J162:AM162))))</f>
        <v/>
      </c>
      <c r="J162" s="34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J$7),0)
)
/IF($H$5="10aあたり",$I$3*10,1),"")</f>
        <v>0</v>
      </c>
      <c r="K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K$7),0)
)
/IF($H$5="10aあたり",$I$3*10,1),"")</f>
        <v>0</v>
      </c>
      <c r="L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L$7),0)
)
/IF($H$5="10aあたり",$I$3*10,1),"")</f>
        <v>0</v>
      </c>
      <c r="M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M$7),0)
)
/IF($H$5="10aあたり",$I$3*10,1),"")</f>
        <v>0</v>
      </c>
      <c r="N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N$7),0)
)
/IF($H$5="10aあたり",$I$3*10,1),"")</f>
        <v>0</v>
      </c>
      <c r="O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O$7),0)
)
/IF($H$5="10aあたり",$I$3*10,1),"")</f>
        <v>0</v>
      </c>
      <c r="P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P$7),0)
)
/IF($H$5="10aあたり",$I$3*10,1),"")</f>
        <v>0</v>
      </c>
      <c r="Q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Q$7),0)
)
/IF($H$5="10aあたり",$I$3*10,1),"")</f>
        <v>0</v>
      </c>
      <c r="R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R$7),0)
)
/IF($H$5="10aあたり",$I$3*10,1),"")</f>
        <v>0</v>
      </c>
      <c r="S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S$7),0)
)
/IF($H$5="10aあたり",$I$3*10,1),"")</f>
        <v>0</v>
      </c>
      <c r="T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T$7),0)
)
/IF($H$5="10aあたり",$I$3*10,1),"")</f>
        <v>0</v>
      </c>
      <c r="U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U$7),0)
)
/IF($H$5="10aあたり",$I$3*10,1),"")</f>
        <v>0</v>
      </c>
      <c r="V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V$7),0)
)
/IF($H$5="10aあたり",$I$3*10,1),"")</f>
        <v>0</v>
      </c>
      <c r="W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W$7),0)
)
/IF($H$5="10aあたり",$I$3*10,1),"")</f>
        <v>0</v>
      </c>
      <c r="X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X$7),0)
)
/IF($H$5="10aあたり",$I$3*10,1),"")</f>
        <v>0</v>
      </c>
      <c r="Y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Y$7),0)
)
/IF($H$5="10aあたり",$I$3*10,1),"")</f>
        <v>0</v>
      </c>
      <c r="Z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Z$7),0)
)
/IF($H$5="10aあたり",$I$3*10,1),"")</f>
        <v>0</v>
      </c>
      <c r="AA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A$7),0)
)
/IF($H$5="10aあたり",$I$3*10,1),"")</f>
        <v>0</v>
      </c>
      <c r="AB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B$7),0)
)
/IF($H$5="10aあたり",$I$3*10,1),"")</f>
        <v>0</v>
      </c>
      <c r="AC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C$7),0)
)
/IF($H$5="10aあたり",$I$3*10,1),"")</f>
        <v>0</v>
      </c>
      <c r="AD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D$7),0)
)
/IF($H$5="10aあたり",$I$3*10,1),"")</f>
        <v>0</v>
      </c>
      <c r="AE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E$7),0)
)
/IF($H$5="10aあたり",$I$3*10,1),"")</f>
        <v>0</v>
      </c>
      <c r="AF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F$7),0)
)
/IF($H$5="10aあたり",$I$3*10,1),"")</f>
        <v>0</v>
      </c>
      <c r="AG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G$7),0)
)
/IF($H$5="10aあたり",$I$3*10,1),"")</f>
        <v>0</v>
      </c>
      <c r="AH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H$7),0)
)
/IF($H$5="10aあたり",$I$3*10,1),"")</f>
        <v>0</v>
      </c>
      <c r="AI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I$7),0)
)
/IF($H$5="10aあたり",$I$3*10,1),"")</f>
        <v>0</v>
      </c>
      <c r="AJ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J$7),0)
)
/IF($H$5="10aあたり",$I$3*10,1),"")</f>
        <v>0</v>
      </c>
      <c r="AK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K$7),0)
)
/IF($H$5="10aあたり",$I$3*10,1),"")</f>
        <v>0</v>
      </c>
      <c r="AL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L$7),0)
)
/IF($H$5="10aあたり",$I$3*10,1),"")</f>
        <v>0</v>
      </c>
      <c r="AM162" s="35">
        <f ca="1">IFERROR(
(
SUMIFS(IF($H$4="作業時間（hh:mm）",中間処理!$G:$G,中間処理!$I:$I),中間処理!$E:$E,IF($H$3="すべての作付","&lt;&gt;",$H$3),中間処理!$F:$F,$G162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162,中間処理!$B:$B,"予定",中間処理!$C:$C,"&gt;="&amp;$H$1,中間処理!$C:$C,"&lt;="&amp;$H$2,中間処理!$D:$D,AM$7),0)
)
/IF($H$5="10aあたり",$I$3*10,1),"")</f>
        <v>0</v>
      </c>
    </row>
    <row r="163" spans="8:39">
      <c r="H163" s="13"/>
      <c r="I163" s="22" t="str">
        <f>IF(H163="","",
IF(H$4="作業時間（hh:mm）",SUM(J163:AM163),
IF(
COUNTIFS(単価情報!C:C,G163,単価情報!B:B,"作業者",単価情報!K:K,"&gt;="&amp;H$1,単価情報!J:J,"&lt;="&amp;H$2)
+COUNTIFS(単価情報!C:C,G163,単価情報!B:B,"作業者",単価情報!K:K,"",単価情報!J:J,"&lt;="&amp;H$2)=0,
"単価設定なし",SUM(J163:AM163))))</f>
        <v/>
      </c>
      <c r="J163" s="34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J$7),0)
)
/IF($H$5="10aあたり",$I$3*10,1),"")</f>
        <v>0</v>
      </c>
      <c r="K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K$7),0)
)
/IF($H$5="10aあたり",$I$3*10,1),"")</f>
        <v>0</v>
      </c>
      <c r="L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L$7),0)
)
/IF($H$5="10aあたり",$I$3*10,1),"")</f>
        <v>0</v>
      </c>
      <c r="M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M$7),0)
)
/IF($H$5="10aあたり",$I$3*10,1),"")</f>
        <v>0</v>
      </c>
      <c r="N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N$7),0)
)
/IF($H$5="10aあたり",$I$3*10,1),"")</f>
        <v>0</v>
      </c>
      <c r="O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O$7),0)
)
/IF($H$5="10aあたり",$I$3*10,1),"")</f>
        <v>0</v>
      </c>
      <c r="P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P$7),0)
)
/IF($H$5="10aあたり",$I$3*10,1),"")</f>
        <v>0</v>
      </c>
      <c r="Q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Q$7),0)
)
/IF($H$5="10aあたり",$I$3*10,1),"")</f>
        <v>0</v>
      </c>
      <c r="R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R$7),0)
)
/IF($H$5="10aあたり",$I$3*10,1),"")</f>
        <v>0</v>
      </c>
      <c r="S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S$7),0)
)
/IF($H$5="10aあたり",$I$3*10,1),"")</f>
        <v>0</v>
      </c>
      <c r="T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T$7),0)
)
/IF($H$5="10aあたり",$I$3*10,1),"")</f>
        <v>0</v>
      </c>
      <c r="U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U$7),0)
)
/IF($H$5="10aあたり",$I$3*10,1),"")</f>
        <v>0</v>
      </c>
      <c r="V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V$7),0)
)
/IF($H$5="10aあたり",$I$3*10,1),"")</f>
        <v>0</v>
      </c>
      <c r="W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W$7),0)
)
/IF($H$5="10aあたり",$I$3*10,1),"")</f>
        <v>0</v>
      </c>
      <c r="X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X$7),0)
)
/IF($H$5="10aあたり",$I$3*10,1),"")</f>
        <v>0</v>
      </c>
      <c r="Y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Y$7),0)
)
/IF($H$5="10aあたり",$I$3*10,1),"")</f>
        <v>0</v>
      </c>
      <c r="Z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Z$7),0)
)
/IF($H$5="10aあたり",$I$3*10,1),"")</f>
        <v>0</v>
      </c>
      <c r="AA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A$7),0)
)
/IF($H$5="10aあたり",$I$3*10,1),"")</f>
        <v>0</v>
      </c>
      <c r="AB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B$7),0)
)
/IF($H$5="10aあたり",$I$3*10,1),"")</f>
        <v>0</v>
      </c>
      <c r="AC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C$7),0)
)
/IF($H$5="10aあたり",$I$3*10,1),"")</f>
        <v>0</v>
      </c>
      <c r="AD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D$7),0)
)
/IF($H$5="10aあたり",$I$3*10,1),"")</f>
        <v>0</v>
      </c>
      <c r="AE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E$7),0)
)
/IF($H$5="10aあたり",$I$3*10,1),"")</f>
        <v>0</v>
      </c>
      <c r="AF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F$7),0)
)
/IF($H$5="10aあたり",$I$3*10,1),"")</f>
        <v>0</v>
      </c>
      <c r="AG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G$7),0)
)
/IF($H$5="10aあたり",$I$3*10,1),"")</f>
        <v>0</v>
      </c>
      <c r="AH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H$7),0)
)
/IF($H$5="10aあたり",$I$3*10,1),"")</f>
        <v>0</v>
      </c>
      <c r="AI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I$7),0)
)
/IF($H$5="10aあたり",$I$3*10,1),"")</f>
        <v>0</v>
      </c>
      <c r="AJ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J$7),0)
)
/IF($H$5="10aあたり",$I$3*10,1),"")</f>
        <v>0</v>
      </c>
      <c r="AK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K$7),0)
)
/IF($H$5="10aあたり",$I$3*10,1),"")</f>
        <v>0</v>
      </c>
      <c r="AL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L$7),0)
)
/IF($H$5="10aあたり",$I$3*10,1),"")</f>
        <v>0</v>
      </c>
      <c r="AM163" s="35">
        <f ca="1">IFERROR(
(
SUMIFS(IF($H$4="作業時間（hh:mm）",中間処理!$G:$G,中間処理!$I:$I),中間処理!$E:$E,IF($H$3="すべての作付","&lt;&gt;",$H$3),中間処理!$F:$F,$G163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163,中間処理!$B:$B,"予定",中間処理!$C:$C,"&gt;="&amp;$H$1,中間処理!$C:$C,"&lt;="&amp;$H$2,中間処理!$D:$D,AM$7),0)
)
/IF($H$5="10aあたり",$I$3*10,1),"")</f>
        <v>0</v>
      </c>
    </row>
    <row r="164" spans="8:39">
      <c r="H164" s="13"/>
      <c r="I164" s="22" t="str">
        <f>IF(H164="","",
IF(H$4="作業時間（hh:mm）",SUM(J164:AM164),
IF(
COUNTIFS(単価情報!C:C,G164,単価情報!B:B,"作業者",単価情報!K:K,"&gt;="&amp;H$1,単価情報!J:J,"&lt;="&amp;H$2)
+COUNTIFS(単価情報!C:C,G164,単価情報!B:B,"作業者",単価情報!K:K,"",単価情報!J:J,"&lt;="&amp;H$2)=0,
"単価設定なし",SUM(J164:AM164))))</f>
        <v/>
      </c>
      <c r="J164" s="34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J$7),0)
)
/IF($H$5="10aあたり",$I$3*10,1),"")</f>
        <v>0</v>
      </c>
      <c r="K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K$7),0)
)
/IF($H$5="10aあたり",$I$3*10,1),"")</f>
        <v>0</v>
      </c>
      <c r="L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L$7),0)
)
/IF($H$5="10aあたり",$I$3*10,1),"")</f>
        <v>0</v>
      </c>
      <c r="M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M$7),0)
)
/IF($H$5="10aあたり",$I$3*10,1),"")</f>
        <v>0</v>
      </c>
      <c r="N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N$7),0)
)
/IF($H$5="10aあたり",$I$3*10,1),"")</f>
        <v>0</v>
      </c>
      <c r="O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O$7),0)
)
/IF($H$5="10aあたり",$I$3*10,1),"")</f>
        <v>0</v>
      </c>
      <c r="P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P$7),0)
)
/IF($H$5="10aあたり",$I$3*10,1),"")</f>
        <v>0</v>
      </c>
      <c r="Q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Q$7),0)
)
/IF($H$5="10aあたり",$I$3*10,1),"")</f>
        <v>0</v>
      </c>
      <c r="R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R$7),0)
)
/IF($H$5="10aあたり",$I$3*10,1),"")</f>
        <v>0</v>
      </c>
      <c r="S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S$7),0)
)
/IF($H$5="10aあたり",$I$3*10,1),"")</f>
        <v>0</v>
      </c>
      <c r="T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T$7),0)
)
/IF($H$5="10aあたり",$I$3*10,1),"")</f>
        <v>0</v>
      </c>
      <c r="U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U$7),0)
)
/IF($H$5="10aあたり",$I$3*10,1),"")</f>
        <v>0</v>
      </c>
      <c r="V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V$7),0)
)
/IF($H$5="10aあたり",$I$3*10,1),"")</f>
        <v>0</v>
      </c>
      <c r="W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W$7),0)
)
/IF($H$5="10aあたり",$I$3*10,1),"")</f>
        <v>0</v>
      </c>
      <c r="X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X$7),0)
)
/IF($H$5="10aあたり",$I$3*10,1),"")</f>
        <v>0</v>
      </c>
      <c r="Y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Y$7),0)
)
/IF($H$5="10aあたり",$I$3*10,1),"")</f>
        <v>0</v>
      </c>
      <c r="Z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Z$7),0)
)
/IF($H$5="10aあたり",$I$3*10,1),"")</f>
        <v>0</v>
      </c>
      <c r="AA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A$7),0)
)
/IF($H$5="10aあたり",$I$3*10,1),"")</f>
        <v>0</v>
      </c>
      <c r="AB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B$7),0)
)
/IF($H$5="10aあたり",$I$3*10,1),"")</f>
        <v>0</v>
      </c>
      <c r="AC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C$7),0)
)
/IF($H$5="10aあたり",$I$3*10,1),"")</f>
        <v>0</v>
      </c>
      <c r="AD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D$7),0)
)
/IF($H$5="10aあたり",$I$3*10,1),"")</f>
        <v>0</v>
      </c>
      <c r="AE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E$7),0)
)
/IF($H$5="10aあたり",$I$3*10,1),"")</f>
        <v>0</v>
      </c>
      <c r="AF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F$7),0)
)
/IF($H$5="10aあたり",$I$3*10,1),"")</f>
        <v>0</v>
      </c>
      <c r="AG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G$7),0)
)
/IF($H$5="10aあたり",$I$3*10,1),"")</f>
        <v>0</v>
      </c>
      <c r="AH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H$7),0)
)
/IF($H$5="10aあたり",$I$3*10,1),"")</f>
        <v>0</v>
      </c>
      <c r="AI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I$7),0)
)
/IF($H$5="10aあたり",$I$3*10,1),"")</f>
        <v>0</v>
      </c>
      <c r="AJ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J$7),0)
)
/IF($H$5="10aあたり",$I$3*10,1),"")</f>
        <v>0</v>
      </c>
      <c r="AK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K$7),0)
)
/IF($H$5="10aあたり",$I$3*10,1),"")</f>
        <v>0</v>
      </c>
      <c r="AL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L$7),0)
)
/IF($H$5="10aあたり",$I$3*10,1),"")</f>
        <v>0</v>
      </c>
      <c r="AM164" s="35">
        <f ca="1">IFERROR(
(
SUMIFS(IF($H$4="作業時間（hh:mm）",中間処理!$G:$G,中間処理!$I:$I),中間処理!$E:$E,IF($H$3="すべての作付","&lt;&gt;",$H$3),中間処理!$F:$F,$G164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164,中間処理!$B:$B,"予定",中間処理!$C:$C,"&gt;="&amp;$H$1,中間処理!$C:$C,"&lt;="&amp;$H$2,中間処理!$D:$D,AM$7),0)
)
/IF($H$5="10aあたり",$I$3*10,1),"")</f>
        <v>0</v>
      </c>
    </row>
    <row r="165" spans="8:39">
      <c r="H165" s="13"/>
      <c r="I165" s="22" t="str">
        <f>IF(H165="","",
IF(H$4="作業時間（hh:mm）",SUM(J165:AM165),
IF(
COUNTIFS(単価情報!C:C,G165,単価情報!B:B,"作業者",単価情報!K:K,"&gt;="&amp;H$1,単価情報!J:J,"&lt;="&amp;H$2)
+COUNTIFS(単価情報!C:C,G165,単価情報!B:B,"作業者",単価情報!K:K,"",単価情報!J:J,"&lt;="&amp;H$2)=0,
"単価設定なし",SUM(J165:AM165))))</f>
        <v/>
      </c>
      <c r="J165" s="34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J$7),0)
)
/IF($H$5="10aあたり",$I$3*10,1),"")</f>
        <v>0</v>
      </c>
      <c r="K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K$7),0)
)
/IF($H$5="10aあたり",$I$3*10,1),"")</f>
        <v>0</v>
      </c>
      <c r="L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L$7),0)
)
/IF($H$5="10aあたり",$I$3*10,1),"")</f>
        <v>0</v>
      </c>
      <c r="M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M$7),0)
)
/IF($H$5="10aあたり",$I$3*10,1),"")</f>
        <v>0</v>
      </c>
      <c r="N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N$7),0)
)
/IF($H$5="10aあたり",$I$3*10,1),"")</f>
        <v>0</v>
      </c>
      <c r="O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O$7),0)
)
/IF($H$5="10aあたり",$I$3*10,1),"")</f>
        <v>0</v>
      </c>
      <c r="P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P$7),0)
)
/IF($H$5="10aあたり",$I$3*10,1),"")</f>
        <v>0</v>
      </c>
      <c r="Q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Q$7),0)
)
/IF($H$5="10aあたり",$I$3*10,1),"")</f>
        <v>0</v>
      </c>
      <c r="R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R$7),0)
)
/IF($H$5="10aあたり",$I$3*10,1),"")</f>
        <v>0</v>
      </c>
      <c r="S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S$7),0)
)
/IF($H$5="10aあたり",$I$3*10,1),"")</f>
        <v>0</v>
      </c>
      <c r="T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T$7),0)
)
/IF($H$5="10aあたり",$I$3*10,1),"")</f>
        <v>0</v>
      </c>
      <c r="U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U$7),0)
)
/IF($H$5="10aあたり",$I$3*10,1),"")</f>
        <v>0</v>
      </c>
      <c r="V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V$7),0)
)
/IF($H$5="10aあたり",$I$3*10,1),"")</f>
        <v>0</v>
      </c>
      <c r="W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W$7),0)
)
/IF($H$5="10aあたり",$I$3*10,1),"")</f>
        <v>0</v>
      </c>
      <c r="X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X$7),0)
)
/IF($H$5="10aあたり",$I$3*10,1),"")</f>
        <v>0</v>
      </c>
      <c r="Y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Y$7),0)
)
/IF($H$5="10aあたり",$I$3*10,1),"")</f>
        <v>0</v>
      </c>
      <c r="Z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Z$7),0)
)
/IF($H$5="10aあたり",$I$3*10,1),"")</f>
        <v>0</v>
      </c>
      <c r="AA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A$7),0)
)
/IF($H$5="10aあたり",$I$3*10,1),"")</f>
        <v>0</v>
      </c>
      <c r="AB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B$7),0)
)
/IF($H$5="10aあたり",$I$3*10,1),"")</f>
        <v>0</v>
      </c>
      <c r="AC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C$7),0)
)
/IF($H$5="10aあたり",$I$3*10,1),"")</f>
        <v>0</v>
      </c>
      <c r="AD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D$7),0)
)
/IF($H$5="10aあたり",$I$3*10,1),"")</f>
        <v>0</v>
      </c>
      <c r="AE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E$7),0)
)
/IF($H$5="10aあたり",$I$3*10,1),"")</f>
        <v>0</v>
      </c>
      <c r="AF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F$7),0)
)
/IF($H$5="10aあたり",$I$3*10,1),"")</f>
        <v>0</v>
      </c>
      <c r="AG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G$7),0)
)
/IF($H$5="10aあたり",$I$3*10,1),"")</f>
        <v>0</v>
      </c>
      <c r="AH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H$7),0)
)
/IF($H$5="10aあたり",$I$3*10,1),"")</f>
        <v>0</v>
      </c>
      <c r="AI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I$7),0)
)
/IF($H$5="10aあたり",$I$3*10,1),"")</f>
        <v>0</v>
      </c>
      <c r="AJ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J$7),0)
)
/IF($H$5="10aあたり",$I$3*10,1),"")</f>
        <v>0</v>
      </c>
      <c r="AK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K$7),0)
)
/IF($H$5="10aあたり",$I$3*10,1),"")</f>
        <v>0</v>
      </c>
      <c r="AL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L$7),0)
)
/IF($H$5="10aあたり",$I$3*10,1),"")</f>
        <v>0</v>
      </c>
      <c r="AM165" s="35">
        <f ca="1">IFERROR(
(
SUMIFS(IF($H$4="作業時間（hh:mm）",中間処理!$G:$G,中間処理!$I:$I),中間処理!$E:$E,IF($H$3="すべての作付","&lt;&gt;",$H$3),中間処理!$F:$F,$G165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165,中間処理!$B:$B,"予定",中間処理!$C:$C,"&gt;="&amp;$H$1,中間処理!$C:$C,"&lt;="&amp;$H$2,中間処理!$D:$D,AM$7),0)
)
/IF($H$5="10aあたり",$I$3*10,1),"")</f>
        <v>0</v>
      </c>
    </row>
    <row r="166" spans="8:39">
      <c r="H166" s="13"/>
      <c r="I166" s="22" t="str">
        <f>IF(H166="","",
IF(H$4="作業時間（hh:mm）",SUM(J166:AM166),
IF(
COUNTIFS(単価情報!C:C,G166,単価情報!B:B,"作業者",単価情報!K:K,"&gt;="&amp;H$1,単価情報!J:J,"&lt;="&amp;H$2)
+COUNTIFS(単価情報!C:C,G166,単価情報!B:B,"作業者",単価情報!K:K,"",単価情報!J:J,"&lt;="&amp;H$2)=0,
"単価設定なし",SUM(J166:AM166))))</f>
        <v/>
      </c>
      <c r="J166" s="34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J$7),0)
)
/IF($H$5="10aあたり",$I$3*10,1),"")</f>
        <v>0</v>
      </c>
      <c r="K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K$7),0)
)
/IF($H$5="10aあたり",$I$3*10,1),"")</f>
        <v>0</v>
      </c>
      <c r="L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L$7),0)
)
/IF($H$5="10aあたり",$I$3*10,1),"")</f>
        <v>0</v>
      </c>
      <c r="M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M$7),0)
)
/IF($H$5="10aあたり",$I$3*10,1),"")</f>
        <v>0</v>
      </c>
      <c r="N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N$7),0)
)
/IF($H$5="10aあたり",$I$3*10,1),"")</f>
        <v>0</v>
      </c>
      <c r="O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O$7),0)
)
/IF($H$5="10aあたり",$I$3*10,1),"")</f>
        <v>0</v>
      </c>
      <c r="P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P$7),0)
)
/IF($H$5="10aあたり",$I$3*10,1),"")</f>
        <v>0</v>
      </c>
      <c r="Q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Q$7),0)
)
/IF($H$5="10aあたり",$I$3*10,1),"")</f>
        <v>0</v>
      </c>
      <c r="R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R$7),0)
)
/IF($H$5="10aあたり",$I$3*10,1),"")</f>
        <v>0</v>
      </c>
      <c r="S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S$7),0)
)
/IF($H$5="10aあたり",$I$3*10,1),"")</f>
        <v>0</v>
      </c>
      <c r="T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T$7),0)
)
/IF($H$5="10aあたり",$I$3*10,1),"")</f>
        <v>0</v>
      </c>
      <c r="U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U$7),0)
)
/IF($H$5="10aあたり",$I$3*10,1),"")</f>
        <v>0</v>
      </c>
      <c r="V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V$7),0)
)
/IF($H$5="10aあたり",$I$3*10,1),"")</f>
        <v>0</v>
      </c>
      <c r="W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W$7),0)
)
/IF($H$5="10aあたり",$I$3*10,1),"")</f>
        <v>0</v>
      </c>
      <c r="X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X$7),0)
)
/IF($H$5="10aあたり",$I$3*10,1),"")</f>
        <v>0</v>
      </c>
      <c r="Y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Y$7),0)
)
/IF($H$5="10aあたり",$I$3*10,1),"")</f>
        <v>0</v>
      </c>
      <c r="Z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Z$7),0)
)
/IF($H$5="10aあたり",$I$3*10,1),"")</f>
        <v>0</v>
      </c>
      <c r="AA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A$7),0)
)
/IF($H$5="10aあたり",$I$3*10,1),"")</f>
        <v>0</v>
      </c>
      <c r="AB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B$7),0)
)
/IF($H$5="10aあたり",$I$3*10,1),"")</f>
        <v>0</v>
      </c>
      <c r="AC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C$7),0)
)
/IF($H$5="10aあたり",$I$3*10,1),"")</f>
        <v>0</v>
      </c>
      <c r="AD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D$7),0)
)
/IF($H$5="10aあたり",$I$3*10,1),"")</f>
        <v>0</v>
      </c>
      <c r="AE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E$7),0)
)
/IF($H$5="10aあたり",$I$3*10,1),"")</f>
        <v>0</v>
      </c>
      <c r="AF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F$7),0)
)
/IF($H$5="10aあたり",$I$3*10,1),"")</f>
        <v>0</v>
      </c>
      <c r="AG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G$7),0)
)
/IF($H$5="10aあたり",$I$3*10,1),"")</f>
        <v>0</v>
      </c>
      <c r="AH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H$7),0)
)
/IF($H$5="10aあたり",$I$3*10,1),"")</f>
        <v>0</v>
      </c>
      <c r="AI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I$7),0)
)
/IF($H$5="10aあたり",$I$3*10,1),"")</f>
        <v>0</v>
      </c>
      <c r="AJ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J$7),0)
)
/IF($H$5="10aあたり",$I$3*10,1),"")</f>
        <v>0</v>
      </c>
      <c r="AK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K$7),0)
)
/IF($H$5="10aあたり",$I$3*10,1),"")</f>
        <v>0</v>
      </c>
      <c r="AL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L$7),0)
)
/IF($H$5="10aあたり",$I$3*10,1),"")</f>
        <v>0</v>
      </c>
      <c r="AM166" s="35">
        <f ca="1">IFERROR(
(
SUMIFS(IF($H$4="作業時間（hh:mm）",中間処理!$G:$G,中間処理!$I:$I),中間処理!$E:$E,IF($H$3="すべての作付","&lt;&gt;",$H$3),中間処理!$F:$F,$G166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166,中間処理!$B:$B,"予定",中間処理!$C:$C,"&gt;="&amp;$H$1,中間処理!$C:$C,"&lt;="&amp;$H$2,中間処理!$D:$D,AM$7),0)
)
/IF($H$5="10aあたり",$I$3*10,1),"")</f>
        <v>0</v>
      </c>
    </row>
    <row r="167" spans="8:39">
      <c r="H167" s="13"/>
      <c r="I167" s="22" t="str">
        <f>IF(H167="","",
IF(H$4="作業時間（hh:mm）",SUM(J167:AM167),
IF(
COUNTIFS(単価情報!C:C,G167,単価情報!B:B,"作業者",単価情報!K:K,"&gt;="&amp;H$1,単価情報!J:J,"&lt;="&amp;H$2)
+COUNTIFS(単価情報!C:C,G167,単価情報!B:B,"作業者",単価情報!K:K,"",単価情報!J:J,"&lt;="&amp;H$2)=0,
"単価設定なし",SUM(J167:AM167))))</f>
        <v/>
      </c>
      <c r="J167" s="34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J$7),0)
)
/IF($H$5="10aあたり",$I$3*10,1),"")</f>
        <v>0</v>
      </c>
      <c r="K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K$7),0)
)
/IF($H$5="10aあたり",$I$3*10,1),"")</f>
        <v>0</v>
      </c>
      <c r="L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L$7),0)
)
/IF($H$5="10aあたり",$I$3*10,1),"")</f>
        <v>0</v>
      </c>
      <c r="M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M$7),0)
)
/IF($H$5="10aあたり",$I$3*10,1),"")</f>
        <v>0</v>
      </c>
      <c r="N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N$7),0)
)
/IF($H$5="10aあたり",$I$3*10,1),"")</f>
        <v>0</v>
      </c>
      <c r="O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O$7),0)
)
/IF($H$5="10aあたり",$I$3*10,1),"")</f>
        <v>0</v>
      </c>
      <c r="P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P$7),0)
)
/IF($H$5="10aあたり",$I$3*10,1),"")</f>
        <v>0</v>
      </c>
      <c r="Q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Q$7),0)
)
/IF($H$5="10aあたり",$I$3*10,1),"")</f>
        <v>0</v>
      </c>
      <c r="R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R$7),0)
)
/IF($H$5="10aあたり",$I$3*10,1),"")</f>
        <v>0</v>
      </c>
      <c r="S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S$7),0)
)
/IF($H$5="10aあたり",$I$3*10,1),"")</f>
        <v>0</v>
      </c>
      <c r="T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T$7),0)
)
/IF($H$5="10aあたり",$I$3*10,1),"")</f>
        <v>0</v>
      </c>
      <c r="U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U$7),0)
)
/IF($H$5="10aあたり",$I$3*10,1),"")</f>
        <v>0</v>
      </c>
      <c r="V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V$7),0)
)
/IF($H$5="10aあたり",$I$3*10,1),"")</f>
        <v>0</v>
      </c>
      <c r="W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W$7),0)
)
/IF($H$5="10aあたり",$I$3*10,1),"")</f>
        <v>0</v>
      </c>
      <c r="X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X$7),0)
)
/IF($H$5="10aあたり",$I$3*10,1),"")</f>
        <v>0</v>
      </c>
      <c r="Y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Y$7),0)
)
/IF($H$5="10aあたり",$I$3*10,1),"")</f>
        <v>0</v>
      </c>
      <c r="Z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Z$7),0)
)
/IF($H$5="10aあたり",$I$3*10,1),"")</f>
        <v>0</v>
      </c>
      <c r="AA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A$7),0)
)
/IF($H$5="10aあたり",$I$3*10,1),"")</f>
        <v>0</v>
      </c>
      <c r="AB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B$7),0)
)
/IF($H$5="10aあたり",$I$3*10,1),"")</f>
        <v>0</v>
      </c>
      <c r="AC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C$7),0)
)
/IF($H$5="10aあたり",$I$3*10,1),"")</f>
        <v>0</v>
      </c>
      <c r="AD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D$7),0)
)
/IF($H$5="10aあたり",$I$3*10,1),"")</f>
        <v>0</v>
      </c>
      <c r="AE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E$7),0)
)
/IF($H$5="10aあたり",$I$3*10,1),"")</f>
        <v>0</v>
      </c>
      <c r="AF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F$7),0)
)
/IF($H$5="10aあたり",$I$3*10,1),"")</f>
        <v>0</v>
      </c>
      <c r="AG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G$7),0)
)
/IF($H$5="10aあたり",$I$3*10,1),"")</f>
        <v>0</v>
      </c>
      <c r="AH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H$7),0)
)
/IF($H$5="10aあたり",$I$3*10,1),"")</f>
        <v>0</v>
      </c>
      <c r="AI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I$7),0)
)
/IF($H$5="10aあたり",$I$3*10,1),"")</f>
        <v>0</v>
      </c>
      <c r="AJ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J$7),0)
)
/IF($H$5="10aあたり",$I$3*10,1),"")</f>
        <v>0</v>
      </c>
      <c r="AK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K$7),0)
)
/IF($H$5="10aあたり",$I$3*10,1),"")</f>
        <v>0</v>
      </c>
      <c r="AL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L$7),0)
)
/IF($H$5="10aあたり",$I$3*10,1),"")</f>
        <v>0</v>
      </c>
      <c r="AM167" s="35">
        <f ca="1">IFERROR(
(
SUMIFS(IF($H$4="作業時間（hh:mm）",中間処理!$G:$G,中間処理!$I:$I),中間処理!$E:$E,IF($H$3="すべての作付","&lt;&gt;",$H$3),中間処理!$F:$F,$G167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167,中間処理!$B:$B,"予定",中間処理!$C:$C,"&gt;="&amp;$H$1,中間処理!$C:$C,"&lt;="&amp;$H$2,中間処理!$D:$D,AM$7),0)
)
/IF($H$5="10aあたり",$I$3*10,1),"")</f>
        <v>0</v>
      </c>
    </row>
    <row r="168" spans="8:39">
      <c r="H168" s="13"/>
      <c r="I168" s="22" t="str">
        <f>IF(H168="","",
IF(H$4="作業時間（hh:mm）",SUM(J168:AM168),
IF(
COUNTIFS(単価情報!C:C,G168,単価情報!B:B,"作業者",単価情報!K:K,"&gt;="&amp;H$1,単価情報!J:J,"&lt;="&amp;H$2)
+COUNTIFS(単価情報!C:C,G168,単価情報!B:B,"作業者",単価情報!K:K,"",単価情報!J:J,"&lt;="&amp;H$2)=0,
"単価設定なし",SUM(J168:AM168))))</f>
        <v/>
      </c>
      <c r="J168" s="34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J$7),0)
)
/IF($H$5="10aあたり",$I$3*10,1),"")</f>
        <v>0</v>
      </c>
      <c r="K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K$7),0)
)
/IF($H$5="10aあたり",$I$3*10,1),"")</f>
        <v>0</v>
      </c>
      <c r="L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L$7),0)
)
/IF($H$5="10aあたり",$I$3*10,1),"")</f>
        <v>0</v>
      </c>
      <c r="M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M$7),0)
)
/IF($H$5="10aあたり",$I$3*10,1),"")</f>
        <v>0</v>
      </c>
      <c r="N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N$7),0)
)
/IF($H$5="10aあたり",$I$3*10,1),"")</f>
        <v>0</v>
      </c>
      <c r="O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O$7),0)
)
/IF($H$5="10aあたり",$I$3*10,1),"")</f>
        <v>0</v>
      </c>
      <c r="P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P$7),0)
)
/IF($H$5="10aあたり",$I$3*10,1),"")</f>
        <v>0</v>
      </c>
      <c r="Q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Q$7),0)
)
/IF($H$5="10aあたり",$I$3*10,1),"")</f>
        <v>0</v>
      </c>
      <c r="R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R$7),0)
)
/IF($H$5="10aあたり",$I$3*10,1),"")</f>
        <v>0</v>
      </c>
      <c r="S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S$7),0)
)
/IF($H$5="10aあたり",$I$3*10,1),"")</f>
        <v>0</v>
      </c>
      <c r="T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T$7),0)
)
/IF($H$5="10aあたり",$I$3*10,1),"")</f>
        <v>0</v>
      </c>
      <c r="U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U$7),0)
)
/IF($H$5="10aあたり",$I$3*10,1),"")</f>
        <v>0</v>
      </c>
      <c r="V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V$7),0)
)
/IF($H$5="10aあたり",$I$3*10,1),"")</f>
        <v>0</v>
      </c>
      <c r="W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W$7),0)
)
/IF($H$5="10aあたり",$I$3*10,1),"")</f>
        <v>0</v>
      </c>
      <c r="X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X$7),0)
)
/IF($H$5="10aあたり",$I$3*10,1),"")</f>
        <v>0</v>
      </c>
      <c r="Y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Y$7),0)
)
/IF($H$5="10aあたり",$I$3*10,1),"")</f>
        <v>0</v>
      </c>
      <c r="Z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Z$7),0)
)
/IF($H$5="10aあたり",$I$3*10,1),"")</f>
        <v>0</v>
      </c>
      <c r="AA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A$7),0)
)
/IF($H$5="10aあたり",$I$3*10,1),"")</f>
        <v>0</v>
      </c>
      <c r="AB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B$7),0)
)
/IF($H$5="10aあたり",$I$3*10,1),"")</f>
        <v>0</v>
      </c>
      <c r="AC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C$7),0)
)
/IF($H$5="10aあたり",$I$3*10,1),"")</f>
        <v>0</v>
      </c>
      <c r="AD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D$7),0)
)
/IF($H$5="10aあたり",$I$3*10,1),"")</f>
        <v>0</v>
      </c>
      <c r="AE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E$7),0)
)
/IF($H$5="10aあたり",$I$3*10,1),"")</f>
        <v>0</v>
      </c>
      <c r="AF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F$7),0)
)
/IF($H$5="10aあたり",$I$3*10,1),"")</f>
        <v>0</v>
      </c>
      <c r="AG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G$7),0)
)
/IF($H$5="10aあたり",$I$3*10,1),"")</f>
        <v>0</v>
      </c>
      <c r="AH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H$7),0)
)
/IF($H$5="10aあたり",$I$3*10,1),"")</f>
        <v>0</v>
      </c>
      <c r="AI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I$7),0)
)
/IF($H$5="10aあたり",$I$3*10,1),"")</f>
        <v>0</v>
      </c>
      <c r="AJ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J$7),0)
)
/IF($H$5="10aあたり",$I$3*10,1),"")</f>
        <v>0</v>
      </c>
      <c r="AK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K$7),0)
)
/IF($H$5="10aあたり",$I$3*10,1),"")</f>
        <v>0</v>
      </c>
      <c r="AL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L$7),0)
)
/IF($H$5="10aあたり",$I$3*10,1),"")</f>
        <v>0</v>
      </c>
      <c r="AM168" s="35">
        <f ca="1">IFERROR(
(
SUMIFS(IF($H$4="作業時間（hh:mm）",中間処理!$G:$G,中間処理!$I:$I),中間処理!$E:$E,IF($H$3="すべての作付","&lt;&gt;",$H$3),中間処理!$F:$F,$G168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168,中間処理!$B:$B,"予定",中間処理!$C:$C,"&gt;="&amp;$H$1,中間処理!$C:$C,"&lt;="&amp;$H$2,中間処理!$D:$D,AM$7),0)
)
/IF($H$5="10aあたり",$I$3*10,1),"")</f>
        <v>0</v>
      </c>
    </row>
    <row r="169" spans="8:39">
      <c r="H169" s="13"/>
      <c r="I169" s="22" t="str">
        <f>IF(H169="","",
IF(H$4="作業時間（hh:mm）",SUM(J169:AM169),
IF(
COUNTIFS(単価情報!C:C,G169,単価情報!B:B,"作業者",単価情報!K:K,"&gt;="&amp;H$1,単価情報!J:J,"&lt;="&amp;H$2)
+COUNTIFS(単価情報!C:C,G169,単価情報!B:B,"作業者",単価情報!K:K,"",単価情報!J:J,"&lt;="&amp;H$2)=0,
"単価設定なし",SUM(J169:AM169))))</f>
        <v/>
      </c>
      <c r="J169" s="34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J$7),0)
)
/IF($H$5="10aあたり",$I$3*10,1),"")</f>
        <v>0</v>
      </c>
      <c r="K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K$7),0)
)
/IF($H$5="10aあたり",$I$3*10,1),"")</f>
        <v>0</v>
      </c>
      <c r="L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L$7),0)
)
/IF($H$5="10aあたり",$I$3*10,1),"")</f>
        <v>0</v>
      </c>
      <c r="M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M$7),0)
)
/IF($H$5="10aあたり",$I$3*10,1),"")</f>
        <v>0</v>
      </c>
      <c r="N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N$7),0)
)
/IF($H$5="10aあたり",$I$3*10,1),"")</f>
        <v>0</v>
      </c>
      <c r="O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O$7),0)
)
/IF($H$5="10aあたり",$I$3*10,1),"")</f>
        <v>0</v>
      </c>
      <c r="P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P$7),0)
)
/IF($H$5="10aあたり",$I$3*10,1),"")</f>
        <v>0</v>
      </c>
      <c r="Q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Q$7),0)
)
/IF($H$5="10aあたり",$I$3*10,1),"")</f>
        <v>0</v>
      </c>
      <c r="R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R$7),0)
)
/IF($H$5="10aあたり",$I$3*10,1),"")</f>
        <v>0</v>
      </c>
      <c r="S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S$7),0)
)
/IF($H$5="10aあたり",$I$3*10,1),"")</f>
        <v>0</v>
      </c>
      <c r="T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T$7),0)
)
/IF($H$5="10aあたり",$I$3*10,1),"")</f>
        <v>0</v>
      </c>
      <c r="U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U$7),0)
)
/IF($H$5="10aあたり",$I$3*10,1),"")</f>
        <v>0</v>
      </c>
      <c r="V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V$7),0)
)
/IF($H$5="10aあたり",$I$3*10,1),"")</f>
        <v>0</v>
      </c>
      <c r="W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W$7),0)
)
/IF($H$5="10aあたり",$I$3*10,1),"")</f>
        <v>0</v>
      </c>
      <c r="X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X$7),0)
)
/IF($H$5="10aあたり",$I$3*10,1),"")</f>
        <v>0</v>
      </c>
      <c r="Y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Y$7),0)
)
/IF($H$5="10aあたり",$I$3*10,1),"")</f>
        <v>0</v>
      </c>
      <c r="Z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Z$7),0)
)
/IF($H$5="10aあたり",$I$3*10,1),"")</f>
        <v>0</v>
      </c>
      <c r="AA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A$7),0)
)
/IF($H$5="10aあたり",$I$3*10,1),"")</f>
        <v>0</v>
      </c>
      <c r="AB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B$7),0)
)
/IF($H$5="10aあたり",$I$3*10,1),"")</f>
        <v>0</v>
      </c>
      <c r="AC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C$7),0)
)
/IF($H$5="10aあたり",$I$3*10,1),"")</f>
        <v>0</v>
      </c>
      <c r="AD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D$7),0)
)
/IF($H$5="10aあたり",$I$3*10,1),"")</f>
        <v>0</v>
      </c>
      <c r="AE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E$7),0)
)
/IF($H$5="10aあたり",$I$3*10,1),"")</f>
        <v>0</v>
      </c>
      <c r="AF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F$7),0)
)
/IF($H$5="10aあたり",$I$3*10,1),"")</f>
        <v>0</v>
      </c>
      <c r="AG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G$7),0)
)
/IF($H$5="10aあたり",$I$3*10,1),"")</f>
        <v>0</v>
      </c>
      <c r="AH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H$7),0)
)
/IF($H$5="10aあたり",$I$3*10,1),"")</f>
        <v>0</v>
      </c>
      <c r="AI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I$7),0)
)
/IF($H$5="10aあたり",$I$3*10,1),"")</f>
        <v>0</v>
      </c>
      <c r="AJ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J$7),0)
)
/IF($H$5="10aあたり",$I$3*10,1),"")</f>
        <v>0</v>
      </c>
      <c r="AK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K$7),0)
)
/IF($H$5="10aあたり",$I$3*10,1),"")</f>
        <v>0</v>
      </c>
      <c r="AL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L$7),0)
)
/IF($H$5="10aあたり",$I$3*10,1),"")</f>
        <v>0</v>
      </c>
      <c r="AM169" s="35">
        <f ca="1">IFERROR(
(
SUMIFS(IF($H$4="作業時間（hh:mm）",中間処理!$G:$G,中間処理!$I:$I),中間処理!$E:$E,IF($H$3="すべての作付","&lt;&gt;",$H$3),中間処理!$F:$F,$G169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169,中間処理!$B:$B,"予定",中間処理!$C:$C,"&gt;="&amp;$H$1,中間処理!$C:$C,"&lt;="&amp;$H$2,中間処理!$D:$D,AM$7),0)
)
/IF($H$5="10aあたり",$I$3*10,1),"")</f>
        <v>0</v>
      </c>
    </row>
    <row r="170" spans="8:39">
      <c r="H170" s="13"/>
      <c r="I170" s="22" t="str">
        <f>IF(H170="","",
IF(H$4="作業時間（hh:mm）",SUM(J170:AM170),
IF(
COUNTIFS(単価情報!C:C,G170,単価情報!B:B,"作業者",単価情報!K:K,"&gt;="&amp;H$1,単価情報!J:J,"&lt;="&amp;H$2)
+COUNTIFS(単価情報!C:C,G170,単価情報!B:B,"作業者",単価情報!K:K,"",単価情報!J:J,"&lt;="&amp;H$2)=0,
"単価設定なし",SUM(J170:AM170))))</f>
        <v/>
      </c>
      <c r="J170" s="34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J$7),0)
)
/IF($H$5="10aあたり",$I$3*10,1),"")</f>
        <v>0</v>
      </c>
      <c r="K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K$7),0)
)
/IF($H$5="10aあたり",$I$3*10,1),"")</f>
        <v>0</v>
      </c>
      <c r="L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L$7),0)
)
/IF($H$5="10aあたり",$I$3*10,1),"")</f>
        <v>0</v>
      </c>
      <c r="M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M$7),0)
)
/IF($H$5="10aあたり",$I$3*10,1),"")</f>
        <v>0</v>
      </c>
      <c r="N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N$7),0)
)
/IF($H$5="10aあたり",$I$3*10,1),"")</f>
        <v>0</v>
      </c>
      <c r="O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O$7),0)
)
/IF($H$5="10aあたり",$I$3*10,1),"")</f>
        <v>0</v>
      </c>
      <c r="P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P$7),0)
)
/IF($H$5="10aあたり",$I$3*10,1),"")</f>
        <v>0</v>
      </c>
      <c r="Q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Q$7),0)
)
/IF($H$5="10aあたり",$I$3*10,1),"")</f>
        <v>0</v>
      </c>
      <c r="R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R$7),0)
)
/IF($H$5="10aあたり",$I$3*10,1),"")</f>
        <v>0</v>
      </c>
      <c r="S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S$7),0)
)
/IF($H$5="10aあたり",$I$3*10,1),"")</f>
        <v>0</v>
      </c>
      <c r="T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T$7),0)
)
/IF($H$5="10aあたり",$I$3*10,1),"")</f>
        <v>0</v>
      </c>
      <c r="U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U$7),0)
)
/IF($H$5="10aあたり",$I$3*10,1),"")</f>
        <v>0</v>
      </c>
      <c r="V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V$7),0)
)
/IF($H$5="10aあたり",$I$3*10,1),"")</f>
        <v>0</v>
      </c>
      <c r="W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W$7),0)
)
/IF($H$5="10aあたり",$I$3*10,1),"")</f>
        <v>0</v>
      </c>
      <c r="X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X$7),0)
)
/IF($H$5="10aあたり",$I$3*10,1),"")</f>
        <v>0</v>
      </c>
      <c r="Y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Y$7),0)
)
/IF($H$5="10aあたり",$I$3*10,1),"")</f>
        <v>0</v>
      </c>
      <c r="Z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Z$7),0)
)
/IF($H$5="10aあたり",$I$3*10,1),"")</f>
        <v>0</v>
      </c>
      <c r="AA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A$7),0)
)
/IF($H$5="10aあたり",$I$3*10,1),"")</f>
        <v>0</v>
      </c>
      <c r="AB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B$7),0)
)
/IF($H$5="10aあたり",$I$3*10,1),"")</f>
        <v>0</v>
      </c>
      <c r="AC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C$7),0)
)
/IF($H$5="10aあたり",$I$3*10,1),"")</f>
        <v>0</v>
      </c>
      <c r="AD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D$7),0)
)
/IF($H$5="10aあたり",$I$3*10,1),"")</f>
        <v>0</v>
      </c>
      <c r="AE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E$7),0)
)
/IF($H$5="10aあたり",$I$3*10,1),"")</f>
        <v>0</v>
      </c>
      <c r="AF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F$7),0)
)
/IF($H$5="10aあたり",$I$3*10,1),"")</f>
        <v>0</v>
      </c>
      <c r="AG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G$7),0)
)
/IF($H$5="10aあたり",$I$3*10,1),"")</f>
        <v>0</v>
      </c>
      <c r="AH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H$7),0)
)
/IF($H$5="10aあたり",$I$3*10,1),"")</f>
        <v>0</v>
      </c>
      <c r="AI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I$7),0)
)
/IF($H$5="10aあたり",$I$3*10,1),"")</f>
        <v>0</v>
      </c>
      <c r="AJ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J$7),0)
)
/IF($H$5="10aあたり",$I$3*10,1),"")</f>
        <v>0</v>
      </c>
      <c r="AK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K$7),0)
)
/IF($H$5="10aあたり",$I$3*10,1),"")</f>
        <v>0</v>
      </c>
      <c r="AL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L$7),0)
)
/IF($H$5="10aあたり",$I$3*10,1),"")</f>
        <v>0</v>
      </c>
      <c r="AM170" s="35">
        <f ca="1">IFERROR(
(
SUMIFS(IF($H$4="作業時間（hh:mm）",中間処理!$G:$G,中間処理!$I:$I),中間処理!$E:$E,IF($H$3="すべての作付","&lt;&gt;",$H$3),中間処理!$F:$F,$G170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170,中間処理!$B:$B,"予定",中間処理!$C:$C,"&gt;="&amp;$H$1,中間処理!$C:$C,"&lt;="&amp;$H$2,中間処理!$D:$D,AM$7),0)
)
/IF($H$5="10aあたり",$I$3*10,1),"")</f>
        <v>0</v>
      </c>
    </row>
    <row r="171" spans="8:39">
      <c r="H171" s="13"/>
      <c r="I171" s="22" t="str">
        <f>IF(H171="","",
IF(H$4="作業時間（hh:mm）",SUM(J171:AM171),
IF(
COUNTIFS(単価情報!C:C,G171,単価情報!B:B,"作業者",単価情報!K:K,"&gt;="&amp;H$1,単価情報!J:J,"&lt;="&amp;H$2)
+COUNTIFS(単価情報!C:C,G171,単価情報!B:B,"作業者",単価情報!K:K,"",単価情報!J:J,"&lt;="&amp;H$2)=0,
"単価設定なし",SUM(J171:AM171))))</f>
        <v/>
      </c>
      <c r="J171" s="34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J$7),0)
)
/IF($H$5="10aあたり",$I$3*10,1),"")</f>
        <v>0</v>
      </c>
      <c r="K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K$7),0)
)
/IF($H$5="10aあたり",$I$3*10,1),"")</f>
        <v>0</v>
      </c>
      <c r="L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L$7),0)
)
/IF($H$5="10aあたり",$I$3*10,1),"")</f>
        <v>0</v>
      </c>
      <c r="M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M$7),0)
)
/IF($H$5="10aあたり",$I$3*10,1),"")</f>
        <v>0</v>
      </c>
      <c r="N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N$7),0)
)
/IF($H$5="10aあたり",$I$3*10,1),"")</f>
        <v>0</v>
      </c>
      <c r="O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O$7),0)
)
/IF($H$5="10aあたり",$I$3*10,1),"")</f>
        <v>0</v>
      </c>
      <c r="P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P$7),0)
)
/IF($H$5="10aあたり",$I$3*10,1),"")</f>
        <v>0</v>
      </c>
      <c r="Q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Q$7),0)
)
/IF($H$5="10aあたり",$I$3*10,1),"")</f>
        <v>0</v>
      </c>
      <c r="R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R$7),0)
)
/IF($H$5="10aあたり",$I$3*10,1),"")</f>
        <v>0</v>
      </c>
      <c r="S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S$7),0)
)
/IF($H$5="10aあたり",$I$3*10,1),"")</f>
        <v>0</v>
      </c>
      <c r="T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T$7),0)
)
/IF($H$5="10aあたり",$I$3*10,1),"")</f>
        <v>0</v>
      </c>
      <c r="U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U$7),0)
)
/IF($H$5="10aあたり",$I$3*10,1),"")</f>
        <v>0</v>
      </c>
      <c r="V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V$7),0)
)
/IF($H$5="10aあたり",$I$3*10,1),"")</f>
        <v>0</v>
      </c>
      <c r="W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W$7),0)
)
/IF($H$5="10aあたり",$I$3*10,1),"")</f>
        <v>0</v>
      </c>
      <c r="X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X$7),0)
)
/IF($H$5="10aあたり",$I$3*10,1),"")</f>
        <v>0</v>
      </c>
      <c r="Y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Y$7),0)
)
/IF($H$5="10aあたり",$I$3*10,1),"")</f>
        <v>0</v>
      </c>
      <c r="Z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Z$7),0)
)
/IF($H$5="10aあたり",$I$3*10,1),"")</f>
        <v>0</v>
      </c>
      <c r="AA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A$7),0)
)
/IF($H$5="10aあたり",$I$3*10,1),"")</f>
        <v>0</v>
      </c>
      <c r="AB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B$7),0)
)
/IF($H$5="10aあたり",$I$3*10,1),"")</f>
        <v>0</v>
      </c>
      <c r="AC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C$7),0)
)
/IF($H$5="10aあたり",$I$3*10,1),"")</f>
        <v>0</v>
      </c>
      <c r="AD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D$7),0)
)
/IF($H$5="10aあたり",$I$3*10,1),"")</f>
        <v>0</v>
      </c>
      <c r="AE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E$7),0)
)
/IF($H$5="10aあたり",$I$3*10,1),"")</f>
        <v>0</v>
      </c>
      <c r="AF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F$7),0)
)
/IF($H$5="10aあたり",$I$3*10,1),"")</f>
        <v>0</v>
      </c>
      <c r="AG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G$7),0)
)
/IF($H$5="10aあたり",$I$3*10,1),"")</f>
        <v>0</v>
      </c>
      <c r="AH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H$7),0)
)
/IF($H$5="10aあたり",$I$3*10,1),"")</f>
        <v>0</v>
      </c>
      <c r="AI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I$7),0)
)
/IF($H$5="10aあたり",$I$3*10,1),"")</f>
        <v>0</v>
      </c>
      <c r="AJ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J$7),0)
)
/IF($H$5="10aあたり",$I$3*10,1),"")</f>
        <v>0</v>
      </c>
      <c r="AK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K$7),0)
)
/IF($H$5="10aあたり",$I$3*10,1),"")</f>
        <v>0</v>
      </c>
      <c r="AL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L$7),0)
)
/IF($H$5="10aあたり",$I$3*10,1),"")</f>
        <v>0</v>
      </c>
      <c r="AM171" s="35">
        <f ca="1">IFERROR(
(
SUMIFS(IF($H$4="作業時間（hh:mm）",中間処理!$G:$G,中間処理!$I:$I),中間処理!$E:$E,IF($H$3="すべての作付","&lt;&gt;",$H$3),中間処理!$F:$F,$G171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171,中間処理!$B:$B,"予定",中間処理!$C:$C,"&gt;="&amp;$H$1,中間処理!$C:$C,"&lt;="&amp;$H$2,中間処理!$D:$D,AM$7),0)
)
/IF($H$5="10aあたり",$I$3*10,1),"")</f>
        <v>0</v>
      </c>
    </row>
    <row r="172" spans="8:39">
      <c r="H172" s="13"/>
      <c r="I172" s="22" t="str">
        <f>IF(H172="","",
IF(H$4="作業時間（hh:mm）",SUM(J172:AM172),
IF(
COUNTIFS(単価情報!C:C,G172,単価情報!B:B,"作業者",単価情報!K:K,"&gt;="&amp;H$1,単価情報!J:J,"&lt;="&amp;H$2)
+COUNTIFS(単価情報!C:C,G172,単価情報!B:B,"作業者",単価情報!K:K,"",単価情報!J:J,"&lt;="&amp;H$2)=0,
"単価設定なし",SUM(J172:AM172))))</f>
        <v/>
      </c>
      <c r="J172" s="34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J$7),0)
)
/IF($H$5="10aあたり",$I$3*10,1),"")</f>
        <v>0</v>
      </c>
      <c r="K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K$7),0)
)
/IF($H$5="10aあたり",$I$3*10,1),"")</f>
        <v>0</v>
      </c>
      <c r="L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L$7),0)
)
/IF($H$5="10aあたり",$I$3*10,1),"")</f>
        <v>0</v>
      </c>
      <c r="M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M$7),0)
)
/IF($H$5="10aあたり",$I$3*10,1),"")</f>
        <v>0</v>
      </c>
      <c r="N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N$7),0)
)
/IF($H$5="10aあたり",$I$3*10,1),"")</f>
        <v>0</v>
      </c>
      <c r="O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O$7),0)
)
/IF($H$5="10aあたり",$I$3*10,1),"")</f>
        <v>0</v>
      </c>
      <c r="P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P$7),0)
)
/IF($H$5="10aあたり",$I$3*10,1),"")</f>
        <v>0</v>
      </c>
      <c r="Q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Q$7),0)
)
/IF($H$5="10aあたり",$I$3*10,1),"")</f>
        <v>0</v>
      </c>
      <c r="R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R$7),0)
)
/IF($H$5="10aあたり",$I$3*10,1),"")</f>
        <v>0</v>
      </c>
      <c r="S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S$7),0)
)
/IF($H$5="10aあたり",$I$3*10,1),"")</f>
        <v>0</v>
      </c>
      <c r="T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T$7),0)
)
/IF($H$5="10aあたり",$I$3*10,1),"")</f>
        <v>0</v>
      </c>
      <c r="U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U$7),0)
)
/IF($H$5="10aあたり",$I$3*10,1),"")</f>
        <v>0</v>
      </c>
      <c r="V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V$7),0)
)
/IF($H$5="10aあたり",$I$3*10,1),"")</f>
        <v>0</v>
      </c>
      <c r="W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W$7),0)
)
/IF($H$5="10aあたり",$I$3*10,1),"")</f>
        <v>0</v>
      </c>
      <c r="X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X$7),0)
)
/IF($H$5="10aあたり",$I$3*10,1),"")</f>
        <v>0</v>
      </c>
      <c r="Y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Y$7),0)
)
/IF($H$5="10aあたり",$I$3*10,1),"")</f>
        <v>0</v>
      </c>
      <c r="Z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Z$7),0)
)
/IF($H$5="10aあたり",$I$3*10,1),"")</f>
        <v>0</v>
      </c>
      <c r="AA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A$7),0)
)
/IF($H$5="10aあたり",$I$3*10,1),"")</f>
        <v>0</v>
      </c>
      <c r="AB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B$7),0)
)
/IF($H$5="10aあたり",$I$3*10,1),"")</f>
        <v>0</v>
      </c>
      <c r="AC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C$7),0)
)
/IF($H$5="10aあたり",$I$3*10,1),"")</f>
        <v>0</v>
      </c>
      <c r="AD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D$7),0)
)
/IF($H$5="10aあたり",$I$3*10,1),"")</f>
        <v>0</v>
      </c>
      <c r="AE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E$7),0)
)
/IF($H$5="10aあたり",$I$3*10,1),"")</f>
        <v>0</v>
      </c>
      <c r="AF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F$7),0)
)
/IF($H$5="10aあたり",$I$3*10,1),"")</f>
        <v>0</v>
      </c>
      <c r="AG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G$7),0)
)
/IF($H$5="10aあたり",$I$3*10,1),"")</f>
        <v>0</v>
      </c>
      <c r="AH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H$7),0)
)
/IF($H$5="10aあたり",$I$3*10,1),"")</f>
        <v>0</v>
      </c>
      <c r="AI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I$7),0)
)
/IF($H$5="10aあたり",$I$3*10,1),"")</f>
        <v>0</v>
      </c>
      <c r="AJ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J$7),0)
)
/IF($H$5="10aあたり",$I$3*10,1),"")</f>
        <v>0</v>
      </c>
      <c r="AK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K$7),0)
)
/IF($H$5="10aあたり",$I$3*10,1),"")</f>
        <v>0</v>
      </c>
      <c r="AL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L$7),0)
)
/IF($H$5="10aあたり",$I$3*10,1),"")</f>
        <v>0</v>
      </c>
      <c r="AM172" s="35">
        <f ca="1">IFERROR(
(
SUMIFS(IF($H$4="作業時間（hh:mm）",中間処理!$G:$G,中間処理!$I:$I),中間処理!$E:$E,IF($H$3="すべての作付","&lt;&gt;",$H$3),中間処理!$F:$F,$G172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172,中間処理!$B:$B,"予定",中間処理!$C:$C,"&gt;="&amp;$H$1,中間処理!$C:$C,"&lt;="&amp;$H$2,中間処理!$D:$D,AM$7),0)
)
/IF($H$5="10aあたり",$I$3*10,1),"")</f>
        <v>0</v>
      </c>
    </row>
    <row r="173" spans="8:39">
      <c r="H173" s="13"/>
      <c r="I173" s="22" t="str">
        <f>IF(H173="","",
IF(H$4="作業時間（hh:mm）",SUM(J173:AM173),
IF(
COUNTIFS(単価情報!C:C,G173,単価情報!B:B,"作業者",単価情報!K:K,"&gt;="&amp;H$1,単価情報!J:J,"&lt;="&amp;H$2)
+COUNTIFS(単価情報!C:C,G173,単価情報!B:B,"作業者",単価情報!K:K,"",単価情報!J:J,"&lt;="&amp;H$2)=0,
"単価設定なし",SUM(J173:AM173))))</f>
        <v/>
      </c>
      <c r="J173" s="34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J$7),0)
)
/IF($H$5="10aあたり",$I$3*10,1),"")</f>
        <v>0</v>
      </c>
      <c r="K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K$7),0)
)
/IF($H$5="10aあたり",$I$3*10,1),"")</f>
        <v>0</v>
      </c>
      <c r="L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L$7),0)
)
/IF($H$5="10aあたり",$I$3*10,1),"")</f>
        <v>0</v>
      </c>
      <c r="M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M$7),0)
)
/IF($H$5="10aあたり",$I$3*10,1),"")</f>
        <v>0</v>
      </c>
      <c r="N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N$7),0)
)
/IF($H$5="10aあたり",$I$3*10,1),"")</f>
        <v>0</v>
      </c>
      <c r="O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O$7),0)
)
/IF($H$5="10aあたり",$I$3*10,1),"")</f>
        <v>0</v>
      </c>
      <c r="P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P$7),0)
)
/IF($H$5="10aあたり",$I$3*10,1),"")</f>
        <v>0</v>
      </c>
      <c r="Q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Q$7),0)
)
/IF($H$5="10aあたり",$I$3*10,1),"")</f>
        <v>0</v>
      </c>
      <c r="R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R$7),0)
)
/IF($H$5="10aあたり",$I$3*10,1),"")</f>
        <v>0</v>
      </c>
      <c r="S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S$7),0)
)
/IF($H$5="10aあたり",$I$3*10,1),"")</f>
        <v>0</v>
      </c>
      <c r="T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T$7),0)
)
/IF($H$5="10aあたり",$I$3*10,1),"")</f>
        <v>0</v>
      </c>
      <c r="U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U$7),0)
)
/IF($H$5="10aあたり",$I$3*10,1),"")</f>
        <v>0</v>
      </c>
      <c r="V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V$7),0)
)
/IF($H$5="10aあたり",$I$3*10,1),"")</f>
        <v>0</v>
      </c>
      <c r="W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W$7),0)
)
/IF($H$5="10aあたり",$I$3*10,1),"")</f>
        <v>0</v>
      </c>
      <c r="X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X$7),0)
)
/IF($H$5="10aあたり",$I$3*10,1),"")</f>
        <v>0</v>
      </c>
      <c r="Y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Y$7),0)
)
/IF($H$5="10aあたり",$I$3*10,1),"")</f>
        <v>0</v>
      </c>
      <c r="Z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Z$7),0)
)
/IF($H$5="10aあたり",$I$3*10,1),"")</f>
        <v>0</v>
      </c>
      <c r="AA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A$7),0)
)
/IF($H$5="10aあたり",$I$3*10,1),"")</f>
        <v>0</v>
      </c>
      <c r="AB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B$7),0)
)
/IF($H$5="10aあたり",$I$3*10,1),"")</f>
        <v>0</v>
      </c>
      <c r="AC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C$7),0)
)
/IF($H$5="10aあたり",$I$3*10,1),"")</f>
        <v>0</v>
      </c>
      <c r="AD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D$7),0)
)
/IF($H$5="10aあたり",$I$3*10,1),"")</f>
        <v>0</v>
      </c>
      <c r="AE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E$7),0)
)
/IF($H$5="10aあたり",$I$3*10,1),"")</f>
        <v>0</v>
      </c>
      <c r="AF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F$7),0)
)
/IF($H$5="10aあたり",$I$3*10,1),"")</f>
        <v>0</v>
      </c>
      <c r="AG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G$7),0)
)
/IF($H$5="10aあたり",$I$3*10,1),"")</f>
        <v>0</v>
      </c>
      <c r="AH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H$7),0)
)
/IF($H$5="10aあたり",$I$3*10,1),"")</f>
        <v>0</v>
      </c>
      <c r="AI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I$7),0)
)
/IF($H$5="10aあたり",$I$3*10,1),"")</f>
        <v>0</v>
      </c>
      <c r="AJ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J$7),0)
)
/IF($H$5="10aあたり",$I$3*10,1),"")</f>
        <v>0</v>
      </c>
      <c r="AK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K$7),0)
)
/IF($H$5="10aあたり",$I$3*10,1),"")</f>
        <v>0</v>
      </c>
      <c r="AL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L$7),0)
)
/IF($H$5="10aあたり",$I$3*10,1),"")</f>
        <v>0</v>
      </c>
      <c r="AM173" s="35">
        <f ca="1">IFERROR(
(
SUMIFS(IF($H$4="作業時間（hh:mm）",中間処理!$G:$G,中間処理!$I:$I),中間処理!$E:$E,IF($H$3="すべての作付","&lt;&gt;",$H$3),中間処理!$F:$F,$G173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173,中間処理!$B:$B,"予定",中間処理!$C:$C,"&gt;="&amp;$H$1,中間処理!$C:$C,"&lt;="&amp;$H$2,中間処理!$D:$D,AM$7),0)
)
/IF($H$5="10aあたり",$I$3*10,1),"")</f>
        <v>0</v>
      </c>
    </row>
    <row r="174" spans="8:39">
      <c r="H174" s="13"/>
      <c r="I174" s="22" t="str">
        <f>IF(H174="","",
IF(H$4="作業時間（hh:mm）",SUM(J174:AM174),
IF(
COUNTIFS(単価情報!C:C,G174,単価情報!B:B,"作業者",単価情報!K:K,"&gt;="&amp;H$1,単価情報!J:J,"&lt;="&amp;H$2)
+COUNTIFS(単価情報!C:C,G174,単価情報!B:B,"作業者",単価情報!K:K,"",単価情報!J:J,"&lt;="&amp;H$2)=0,
"単価設定なし",SUM(J174:AM174))))</f>
        <v/>
      </c>
      <c r="J174" s="34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J$7),0)
)
/IF($H$5="10aあたり",$I$3*10,1),"")</f>
        <v>0</v>
      </c>
      <c r="K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K$7),0)
)
/IF($H$5="10aあたり",$I$3*10,1),"")</f>
        <v>0</v>
      </c>
      <c r="L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L$7),0)
)
/IF($H$5="10aあたり",$I$3*10,1),"")</f>
        <v>0</v>
      </c>
      <c r="M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M$7),0)
)
/IF($H$5="10aあたり",$I$3*10,1),"")</f>
        <v>0</v>
      </c>
      <c r="N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N$7),0)
)
/IF($H$5="10aあたり",$I$3*10,1),"")</f>
        <v>0</v>
      </c>
      <c r="O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O$7),0)
)
/IF($H$5="10aあたり",$I$3*10,1),"")</f>
        <v>0</v>
      </c>
      <c r="P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P$7),0)
)
/IF($H$5="10aあたり",$I$3*10,1),"")</f>
        <v>0</v>
      </c>
      <c r="Q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Q$7),0)
)
/IF($H$5="10aあたり",$I$3*10,1),"")</f>
        <v>0</v>
      </c>
      <c r="R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R$7),0)
)
/IF($H$5="10aあたり",$I$3*10,1),"")</f>
        <v>0</v>
      </c>
      <c r="S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S$7),0)
)
/IF($H$5="10aあたり",$I$3*10,1),"")</f>
        <v>0</v>
      </c>
      <c r="T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T$7),0)
)
/IF($H$5="10aあたり",$I$3*10,1),"")</f>
        <v>0</v>
      </c>
      <c r="U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U$7),0)
)
/IF($H$5="10aあたり",$I$3*10,1),"")</f>
        <v>0</v>
      </c>
      <c r="V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V$7),0)
)
/IF($H$5="10aあたり",$I$3*10,1),"")</f>
        <v>0</v>
      </c>
      <c r="W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W$7),0)
)
/IF($H$5="10aあたり",$I$3*10,1),"")</f>
        <v>0</v>
      </c>
      <c r="X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X$7),0)
)
/IF($H$5="10aあたり",$I$3*10,1),"")</f>
        <v>0</v>
      </c>
      <c r="Y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Y$7),0)
)
/IF($H$5="10aあたり",$I$3*10,1),"")</f>
        <v>0</v>
      </c>
      <c r="Z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Z$7),0)
)
/IF($H$5="10aあたり",$I$3*10,1),"")</f>
        <v>0</v>
      </c>
      <c r="AA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A$7),0)
)
/IF($H$5="10aあたり",$I$3*10,1),"")</f>
        <v>0</v>
      </c>
      <c r="AB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B$7),0)
)
/IF($H$5="10aあたり",$I$3*10,1),"")</f>
        <v>0</v>
      </c>
      <c r="AC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C$7),0)
)
/IF($H$5="10aあたり",$I$3*10,1),"")</f>
        <v>0</v>
      </c>
      <c r="AD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D$7),0)
)
/IF($H$5="10aあたり",$I$3*10,1),"")</f>
        <v>0</v>
      </c>
      <c r="AE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E$7),0)
)
/IF($H$5="10aあたり",$I$3*10,1),"")</f>
        <v>0</v>
      </c>
      <c r="AF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F$7),0)
)
/IF($H$5="10aあたり",$I$3*10,1),"")</f>
        <v>0</v>
      </c>
      <c r="AG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G$7),0)
)
/IF($H$5="10aあたり",$I$3*10,1),"")</f>
        <v>0</v>
      </c>
      <c r="AH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H$7),0)
)
/IF($H$5="10aあたり",$I$3*10,1),"")</f>
        <v>0</v>
      </c>
      <c r="AI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I$7),0)
)
/IF($H$5="10aあたり",$I$3*10,1),"")</f>
        <v>0</v>
      </c>
      <c r="AJ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J$7),0)
)
/IF($H$5="10aあたり",$I$3*10,1),"")</f>
        <v>0</v>
      </c>
      <c r="AK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K$7),0)
)
/IF($H$5="10aあたり",$I$3*10,1),"")</f>
        <v>0</v>
      </c>
      <c r="AL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L$7),0)
)
/IF($H$5="10aあたり",$I$3*10,1),"")</f>
        <v>0</v>
      </c>
      <c r="AM174" s="35">
        <f ca="1">IFERROR(
(
SUMIFS(IF($H$4="作業時間（hh:mm）",中間処理!$G:$G,中間処理!$I:$I),中間処理!$E:$E,IF($H$3="すべての作付","&lt;&gt;",$H$3),中間処理!$F:$F,$G174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174,中間処理!$B:$B,"予定",中間処理!$C:$C,"&gt;="&amp;$H$1,中間処理!$C:$C,"&lt;="&amp;$H$2,中間処理!$D:$D,AM$7),0)
)
/IF($H$5="10aあたり",$I$3*10,1),"")</f>
        <v>0</v>
      </c>
    </row>
    <row r="175" spans="8:39">
      <c r="H175" s="13"/>
      <c r="I175" s="22" t="str">
        <f>IF(H175="","",
IF(H$4="作業時間（hh:mm）",SUM(J175:AM175),
IF(
COUNTIFS(単価情報!C:C,G175,単価情報!B:B,"作業者",単価情報!K:K,"&gt;="&amp;H$1,単価情報!J:J,"&lt;="&amp;H$2)
+COUNTIFS(単価情報!C:C,G175,単価情報!B:B,"作業者",単価情報!K:K,"",単価情報!J:J,"&lt;="&amp;H$2)=0,
"単価設定なし",SUM(J175:AM175))))</f>
        <v/>
      </c>
      <c r="J175" s="34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J$7),0)
)
/IF($H$5="10aあたり",$I$3*10,1),"")</f>
        <v>0</v>
      </c>
      <c r="K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K$7),0)
)
/IF($H$5="10aあたり",$I$3*10,1),"")</f>
        <v>0</v>
      </c>
      <c r="L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L$7),0)
)
/IF($H$5="10aあたり",$I$3*10,1),"")</f>
        <v>0</v>
      </c>
      <c r="M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M$7),0)
)
/IF($H$5="10aあたり",$I$3*10,1),"")</f>
        <v>0</v>
      </c>
      <c r="N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N$7),0)
)
/IF($H$5="10aあたり",$I$3*10,1),"")</f>
        <v>0</v>
      </c>
      <c r="O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O$7),0)
)
/IF($H$5="10aあたり",$I$3*10,1),"")</f>
        <v>0</v>
      </c>
      <c r="P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P$7),0)
)
/IF($H$5="10aあたり",$I$3*10,1),"")</f>
        <v>0</v>
      </c>
      <c r="Q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Q$7),0)
)
/IF($H$5="10aあたり",$I$3*10,1),"")</f>
        <v>0</v>
      </c>
      <c r="R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R$7),0)
)
/IF($H$5="10aあたり",$I$3*10,1),"")</f>
        <v>0</v>
      </c>
      <c r="S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S$7),0)
)
/IF($H$5="10aあたり",$I$3*10,1),"")</f>
        <v>0</v>
      </c>
      <c r="T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T$7),0)
)
/IF($H$5="10aあたり",$I$3*10,1),"")</f>
        <v>0</v>
      </c>
      <c r="U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U$7),0)
)
/IF($H$5="10aあたり",$I$3*10,1),"")</f>
        <v>0</v>
      </c>
      <c r="V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V$7),0)
)
/IF($H$5="10aあたり",$I$3*10,1),"")</f>
        <v>0</v>
      </c>
      <c r="W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W$7),0)
)
/IF($H$5="10aあたり",$I$3*10,1),"")</f>
        <v>0</v>
      </c>
      <c r="X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X$7),0)
)
/IF($H$5="10aあたり",$I$3*10,1),"")</f>
        <v>0</v>
      </c>
      <c r="Y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Y$7),0)
)
/IF($H$5="10aあたり",$I$3*10,1),"")</f>
        <v>0</v>
      </c>
      <c r="Z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Z$7),0)
)
/IF($H$5="10aあたり",$I$3*10,1),"")</f>
        <v>0</v>
      </c>
      <c r="AA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A$7),0)
)
/IF($H$5="10aあたり",$I$3*10,1),"")</f>
        <v>0</v>
      </c>
      <c r="AB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B$7),0)
)
/IF($H$5="10aあたり",$I$3*10,1),"")</f>
        <v>0</v>
      </c>
      <c r="AC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C$7),0)
)
/IF($H$5="10aあたり",$I$3*10,1),"")</f>
        <v>0</v>
      </c>
      <c r="AD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D$7),0)
)
/IF($H$5="10aあたり",$I$3*10,1),"")</f>
        <v>0</v>
      </c>
      <c r="AE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E$7),0)
)
/IF($H$5="10aあたり",$I$3*10,1),"")</f>
        <v>0</v>
      </c>
      <c r="AF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F$7),0)
)
/IF($H$5="10aあたり",$I$3*10,1),"")</f>
        <v>0</v>
      </c>
      <c r="AG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G$7),0)
)
/IF($H$5="10aあたり",$I$3*10,1),"")</f>
        <v>0</v>
      </c>
      <c r="AH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H$7),0)
)
/IF($H$5="10aあたり",$I$3*10,1),"")</f>
        <v>0</v>
      </c>
      <c r="AI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I$7),0)
)
/IF($H$5="10aあたり",$I$3*10,1),"")</f>
        <v>0</v>
      </c>
      <c r="AJ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J$7),0)
)
/IF($H$5="10aあたり",$I$3*10,1),"")</f>
        <v>0</v>
      </c>
      <c r="AK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K$7),0)
)
/IF($H$5="10aあたり",$I$3*10,1),"")</f>
        <v>0</v>
      </c>
      <c r="AL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L$7),0)
)
/IF($H$5="10aあたり",$I$3*10,1),"")</f>
        <v>0</v>
      </c>
      <c r="AM175" s="35">
        <f ca="1">IFERROR(
(
SUMIFS(IF($H$4="作業時間（hh:mm）",中間処理!$G:$G,中間処理!$I:$I),中間処理!$E:$E,IF($H$3="すべての作付","&lt;&gt;",$H$3),中間処理!$F:$F,$G175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175,中間処理!$B:$B,"予定",中間処理!$C:$C,"&gt;="&amp;$H$1,中間処理!$C:$C,"&lt;="&amp;$H$2,中間処理!$D:$D,AM$7),0)
)
/IF($H$5="10aあたり",$I$3*10,1),"")</f>
        <v>0</v>
      </c>
    </row>
    <row r="176" spans="8:39">
      <c r="H176" s="13"/>
      <c r="I176" s="22" t="str">
        <f>IF(H176="","",
IF(H$4="作業時間（hh:mm）",SUM(J176:AM176),
IF(
COUNTIFS(単価情報!C:C,G176,単価情報!B:B,"作業者",単価情報!K:K,"&gt;="&amp;H$1,単価情報!J:J,"&lt;="&amp;H$2)
+COUNTIFS(単価情報!C:C,G176,単価情報!B:B,"作業者",単価情報!K:K,"",単価情報!J:J,"&lt;="&amp;H$2)=0,
"単価設定なし",SUM(J176:AM176))))</f>
        <v/>
      </c>
      <c r="J176" s="34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J$7),0)
)
/IF($H$5="10aあたり",$I$3*10,1),"")</f>
        <v>0</v>
      </c>
      <c r="K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K$7),0)
)
/IF($H$5="10aあたり",$I$3*10,1),"")</f>
        <v>0</v>
      </c>
      <c r="L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L$7),0)
)
/IF($H$5="10aあたり",$I$3*10,1),"")</f>
        <v>0</v>
      </c>
      <c r="M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M$7),0)
)
/IF($H$5="10aあたり",$I$3*10,1),"")</f>
        <v>0</v>
      </c>
      <c r="N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N$7),0)
)
/IF($H$5="10aあたり",$I$3*10,1),"")</f>
        <v>0</v>
      </c>
      <c r="O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O$7),0)
)
/IF($H$5="10aあたり",$I$3*10,1),"")</f>
        <v>0</v>
      </c>
      <c r="P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P$7),0)
)
/IF($H$5="10aあたり",$I$3*10,1),"")</f>
        <v>0</v>
      </c>
      <c r="Q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Q$7),0)
)
/IF($H$5="10aあたり",$I$3*10,1),"")</f>
        <v>0</v>
      </c>
      <c r="R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R$7),0)
)
/IF($H$5="10aあたり",$I$3*10,1),"")</f>
        <v>0</v>
      </c>
      <c r="S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S$7),0)
)
/IF($H$5="10aあたり",$I$3*10,1),"")</f>
        <v>0</v>
      </c>
      <c r="T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T$7),0)
)
/IF($H$5="10aあたり",$I$3*10,1),"")</f>
        <v>0</v>
      </c>
      <c r="U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U$7),0)
)
/IF($H$5="10aあたり",$I$3*10,1),"")</f>
        <v>0</v>
      </c>
      <c r="V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V$7),0)
)
/IF($H$5="10aあたり",$I$3*10,1),"")</f>
        <v>0</v>
      </c>
      <c r="W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W$7),0)
)
/IF($H$5="10aあたり",$I$3*10,1),"")</f>
        <v>0</v>
      </c>
      <c r="X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X$7),0)
)
/IF($H$5="10aあたり",$I$3*10,1),"")</f>
        <v>0</v>
      </c>
      <c r="Y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Y$7),0)
)
/IF($H$5="10aあたり",$I$3*10,1),"")</f>
        <v>0</v>
      </c>
      <c r="Z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Z$7),0)
)
/IF($H$5="10aあたり",$I$3*10,1),"")</f>
        <v>0</v>
      </c>
      <c r="AA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A$7),0)
)
/IF($H$5="10aあたり",$I$3*10,1),"")</f>
        <v>0</v>
      </c>
      <c r="AB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B$7),0)
)
/IF($H$5="10aあたり",$I$3*10,1),"")</f>
        <v>0</v>
      </c>
      <c r="AC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C$7),0)
)
/IF($H$5="10aあたり",$I$3*10,1),"")</f>
        <v>0</v>
      </c>
      <c r="AD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D$7),0)
)
/IF($H$5="10aあたり",$I$3*10,1),"")</f>
        <v>0</v>
      </c>
      <c r="AE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E$7),0)
)
/IF($H$5="10aあたり",$I$3*10,1),"")</f>
        <v>0</v>
      </c>
      <c r="AF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F$7),0)
)
/IF($H$5="10aあたり",$I$3*10,1),"")</f>
        <v>0</v>
      </c>
      <c r="AG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G$7),0)
)
/IF($H$5="10aあたり",$I$3*10,1),"")</f>
        <v>0</v>
      </c>
      <c r="AH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H$7),0)
)
/IF($H$5="10aあたり",$I$3*10,1),"")</f>
        <v>0</v>
      </c>
      <c r="AI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I$7),0)
)
/IF($H$5="10aあたり",$I$3*10,1),"")</f>
        <v>0</v>
      </c>
      <c r="AJ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J$7),0)
)
/IF($H$5="10aあたり",$I$3*10,1),"")</f>
        <v>0</v>
      </c>
      <c r="AK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K$7),0)
)
/IF($H$5="10aあたり",$I$3*10,1),"")</f>
        <v>0</v>
      </c>
      <c r="AL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L$7),0)
)
/IF($H$5="10aあたり",$I$3*10,1),"")</f>
        <v>0</v>
      </c>
      <c r="AM176" s="35">
        <f ca="1">IFERROR(
(
SUMIFS(IF($H$4="作業時間（hh:mm）",中間処理!$G:$G,中間処理!$I:$I),中間処理!$E:$E,IF($H$3="すべての作付","&lt;&gt;",$H$3),中間処理!$F:$F,$G176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176,中間処理!$B:$B,"予定",中間処理!$C:$C,"&gt;="&amp;$H$1,中間処理!$C:$C,"&lt;="&amp;$H$2,中間処理!$D:$D,AM$7),0)
)
/IF($H$5="10aあたり",$I$3*10,1),"")</f>
        <v>0</v>
      </c>
    </row>
    <row r="177" spans="8:39">
      <c r="H177" s="13"/>
      <c r="I177" s="22" t="str">
        <f>IF(H177="","",
IF(H$4="作業時間（hh:mm）",SUM(J177:AM177),
IF(
COUNTIFS(単価情報!C:C,G177,単価情報!B:B,"作業者",単価情報!K:K,"&gt;="&amp;H$1,単価情報!J:J,"&lt;="&amp;H$2)
+COUNTIFS(単価情報!C:C,G177,単価情報!B:B,"作業者",単価情報!K:K,"",単価情報!J:J,"&lt;="&amp;H$2)=0,
"単価設定なし",SUM(J177:AM177))))</f>
        <v/>
      </c>
      <c r="J177" s="34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J$7),0)
)
/IF($H$5="10aあたり",$I$3*10,1),"")</f>
        <v>0</v>
      </c>
      <c r="K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K$7),0)
)
/IF($H$5="10aあたり",$I$3*10,1),"")</f>
        <v>0</v>
      </c>
      <c r="L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L$7),0)
)
/IF($H$5="10aあたり",$I$3*10,1),"")</f>
        <v>0</v>
      </c>
      <c r="M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M$7),0)
)
/IF($H$5="10aあたり",$I$3*10,1),"")</f>
        <v>0</v>
      </c>
      <c r="N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N$7),0)
)
/IF($H$5="10aあたり",$I$3*10,1),"")</f>
        <v>0</v>
      </c>
      <c r="O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O$7),0)
)
/IF($H$5="10aあたり",$I$3*10,1),"")</f>
        <v>0</v>
      </c>
      <c r="P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P$7),0)
)
/IF($H$5="10aあたり",$I$3*10,1),"")</f>
        <v>0</v>
      </c>
      <c r="Q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Q$7),0)
)
/IF($H$5="10aあたり",$I$3*10,1),"")</f>
        <v>0</v>
      </c>
      <c r="R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R$7),0)
)
/IF($H$5="10aあたり",$I$3*10,1),"")</f>
        <v>0</v>
      </c>
      <c r="S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S$7),0)
)
/IF($H$5="10aあたり",$I$3*10,1),"")</f>
        <v>0</v>
      </c>
      <c r="T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T$7),0)
)
/IF($H$5="10aあたり",$I$3*10,1),"")</f>
        <v>0</v>
      </c>
      <c r="U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U$7),0)
)
/IF($H$5="10aあたり",$I$3*10,1),"")</f>
        <v>0</v>
      </c>
      <c r="V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V$7),0)
)
/IF($H$5="10aあたり",$I$3*10,1),"")</f>
        <v>0</v>
      </c>
      <c r="W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W$7),0)
)
/IF($H$5="10aあたり",$I$3*10,1),"")</f>
        <v>0</v>
      </c>
      <c r="X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X$7),0)
)
/IF($H$5="10aあたり",$I$3*10,1),"")</f>
        <v>0</v>
      </c>
      <c r="Y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Y$7),0)
)
/IF($H$5="10aあたり",$I$3*10,1),"")</f>
        <v>0</v>
      </c>
      <c r="Z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Z$7),0)
)
/IF($H$5="10aあたり",$I$3*10,1),"")</f>
        <v>0</v>
      </c>
      <c r="AA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A$7),0)
)
/IF($H$5="10aあたり",$I$3*10,1),"")</f>
        <v>0</v>
      </c>
      <c r="AB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B$7),0)
)
/IF($H$5="10aあたり",$I$3*10,1),"")</f>
        <v>0</v>
      </c>
      <c r="AC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C$7),0)
)
/IF($H$5="10aあたり",$I$3*10,1),"")</f>
        <v>0</v>
      </c>
      <c r="AD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D$7),0)
)
/IF($H$5="10aあたり",$I$3*10,1),"")</f>
        <v>0</v>
      </c>
      <c r="AE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E$7),0)
)
/IF($H$5="10aあたり",$I$3*10,1),"")</f>
        <v>0</v>
      </c>
      <c r="AF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F$7),0)
)
/IF($H$5="10aあたり",$I$3*10,1),"")</f>
        <v>0</v>
      </c>
      <c r="AG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G$7),0)
)
/IF($H$5="10aあたり",$I$3*10,1),"")</f>
        <v>0</v>
      </c>
      <c r="AH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H$7),0)
)
/IF($H$5="10aあたり",$I$3*10,1),"")</f>
        <v>0</v>
      </c>
      <c r="AI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I$7),0)
)
/IF($H$5="10aあたり",$I$3*10,1),"")</f>
        <v>0</v>
      </c>
      <c r="AJ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J$7),0)
)
/IF($H$5="10aあたり",$I$3*10,1),"")</f>
        <v>0</v>
      </c>
      <c r="AK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K$7),0)
)
/IF($H$5="10aあたり",$I$3*10,1),"")</f>
        <v>0</v>
      </c>
      <c r="AL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L$7),0)
)
/IF($H$5="10aあたり",$I$3*10,1),"")</f>
        <v>0</v>
      </c>
      <c r="AM177" s="35">
        <f ca="1">IFERROR(
(
SUMIFS(IF($H$4="作業時間（hh:mm）",中間処理!$G:$G,中間処理!$I:$I),中間処理!$E:$E,IF($H$3="すべての作付","&lt;&gt;",$H$3),中間処理!$F:$F,$G177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177,中間処理!$B:$B,"予定",中間処理!$C:$C,"&gt;="&amp;$H$1,中間処理!$C:$C,"&lt;="&amp;$H$2,中間処理!$D:$D,AM$7),0)
)
/IF($H$5="10aあたり",$I$3*10,1),"")</f>
        <v>0</v>
      </c>
    </row>
    <row r="178" spans="8:39">
      <c r="H178" s="13"/>
      <c r="I178" s="22" t="str">
        <f>IF(H178="","",
IF(H$4="作業時間（hh:mm）",SUM(J178:AM178),
IF(
COUNTIFS(単価情報!C:C,G178,単価情報!B:B,"作業者",単価情報!K:K,"&gt;="&amp;H$1,単価情報!J:J,"&lt;="&amp;H$2)
+COUNTIFS(単価情報!C:C,G178,単価情報!B:B,"作業者",単価情報!K:K,"",単価情報!J:J,"&lt;="&amp;H$2)=0,
"単価設定なし",SUM(J178:AM178))))</f>
        <v/>
      </c>
      <c r="J178" s="34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J$7),0)
)
/IF($H$5="10aあたり",$I$3*10,1),"")</f>
        <v>0</v>
      </c>
      <c r="K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K$7),0)
)
/IF($H$5="10aあたり",$I$3*10,1),"")</f>
        <v>0</v>
      </c>
      <c r="L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L$7),0)
)
/IF($H$5="10aあたり",$I$3*10,1),"")</f>
        <v>0</v>
      </c>
      <c r="M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M$7),0)
)
/IF($H$5="10aあたり",$I$3*10,1),"")</f>
        <v>0</v>
      </c>
      <c r="N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N$7),0)
)
/IF($H$5="10aあたり",$I$3*10,1),"")</f>
        <v>0</v>
      </c>
      <c r="O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O$7),0)
)
/IF($H$5="10aあたり",$I$3*10,1),"")</f>
        <v>0</v>
      </c>
      <c r="P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P$7),0)
)
/IF($H$5="10aあたり",$I$3*10,1),"")</f>
        <v>0</v>
      </c>
      <c r="Q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Q$7),0)
)
/IF($H$5="10aあたり",$I$3*10,1),"")</f>
        <v>0</v>
      </c>
      <c r="R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R$7),0)
)
/IF($H$5="10aあたり",$I$3*10,1),"")</f>
        <v>0</v>
      </c>
      <c r="S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S$7),0)
)
/IF($H$5="10aあたり",$I$3*10,1),"")</f>
        <v>0</v>
      </c>
      <c r="T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T$7),0)
)
/IF($H$5="10aあたり",$I$3*10,1),"")</f>
        <v>0</v>
      </c>
      <c r="U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U$7),0)
)
/IF($H$5="10aあたり",$I$3*10,1),"")</f>
        <v>0</v>
      </c>
      <c r="V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V$7),0)
)
/IF($H$5="10aあたり",$I$3*10,1),"")</f>
        <v>0</v>
      </c>
      <c r="W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W$7),0)
)
/IF($H$5="10aあたり",$I$3*10,1),"")</f>
        <v>0</v>
      </c>
      <c r="X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X$7),0)
)
/IF($H$5="10aあたり",$I$3*10,1),"")</f>
        <v>0</v>
      </c>
      <c r="Y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Y$7),0)
)
/IF($H$5="10aあたり",$I$3*10,1),"")</f>
        <v>0</v>
      </c>
      <c r="Z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Z$7),0)
)
/IF($H$5="10aあたり",$I$3*10,1),"")</f>
        <v>0</v>
      </c>
      <c r="AA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A$7),0)
)
/IF($H$5="10aあたり",$I$3*10,1),"")</f>
        <v>0</v>
      </c>
      <c r="AB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B$7),0)
)
/IF($H$5="10aあたり",$I$3*10,1),"")</f>
        <v>0</v>
      </c>
      <c r="AC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C$7),0)
)
/IF($H$5="10aあたり",$I$3*10,1),"")</f>
        <v>0</v>
      </c>
      <c r="AD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D$7),0)
)
/IF($H$5="10aあたり",$I$3*10,1),"")</f>
        <v>0</v>
      </c>
      <c r="AE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E$7),0)
)
/IF($H$5="10aあたり",$I$3*10,1),"")</f>
        <v>0</v>
      </c>
      <c r="AF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F$7),0)
)
/IF($H$5="10aあたり",$I$3*10,1),"")</f>
        <v>0</v>
      </c>
      <c r="AG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G$7),0)
)
/IF($H$5="10aあたり",$I$3*10,1),"")</f>
        <v>0</v>
      </c>
      <c r="AH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H$7),0)
)
/IF($H$5="10aあたり",$I$3*10,1),"")</f>
        <v>0</v>
      </c>
      <c r="AI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I$7),0)
)
/IF($H$5="10aあたり",$I$3*10,1),"")</f>
        <v>0</v>
      </c>
      <c r="AJ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J$7),0)
)
/IF($H$5="10aあたり",$I$3*10,1),"")</f>
        <v>0</v>
      </c>
      <c r="AK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K$7),0)
)
/IF($H$5="10aあたり",$I$3*10,1),"")</f>
        <v>0</v>
      </c>
      <c r="AL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L$7),0)
)
/IF($H$5="10aあたり",$I$3*10,1),"")</f>
        <v>0</v>
      </c>
      <c r="AM178" s="35">
        <f ca="1">IFERROR(
(
SUMIFS(IF($H$4="作業時間（hh:mm）",中間処理!$G:$G,中間処理!$I:$I),中間処理!$E:$E,IF($H$3="すべての作付","&lt;&gt;",$H$3),中間処理!$F:$F,$G178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178,中間処理!$B:$B,"予定",中間処理!$C:$C,"&gt;="&amp;$H$1,中間処理!$C:$C,"&lt;="&amp;$H$2,中間処理!$D:$D,AM$7),0)
)
/IF($H$5="10aあたり",$I$3*10,1),"")</f>
        <v>0</v>
      </c>
    </row>
    <row r="179" spans="8:39">
      <c r="H179" s="13"/>
      <c r="I179" s="22" t="str">
        <f>IF(H179="","",
IF(H$4="作業時間（hh:mm）",SUM(J179:AM179),
IF(
COUNTIFS(単価情報!C:C,G179,単価情報!B:B,"作業者",単価情報!K:K,"&gt;="&amp;H$1,単価情報!J:J,"&lt;="&amp;H$2)
+COUNTIFS(単価情報!C:C,G179,単価情報!B:B,"作業者",単価情報!K:K,"",単価情報!J:J,"&lt;="&amp;H$2)=0,
"単価設定なし",SUM(J179:AM179))))</f>
        <v/>
      </c>
      <c r="J179" s="34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J$7),0)
)
/IF($H$5="10aあたり",$I$3*10,1),"")</f>
        <v>0</v>
      </c>
      <c r="K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K$7),0)
)
/IF($H$5="10aあたり",$I$3*10,1),"")</f>
        <v>0</v>
      </c>
      <c r="L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L$7),0)
)
/IF($H$5="10aあたり",$I$3*10,1),"")</f>
        <v>0</v>
      </c>
      <c r="M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M$7),0)
)
/IF($H$5="10aあたり",$I$3*10,1),"")</f>
        <v>0</v>
      </c>
      <c r="N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N$7),0)
)
/IF($H$5="10aあたり",$I$3*10,1),"")</f>
        <v>0</v>
      </c>
      <c r="O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O$7),0)
)
/IF($H$5="10aあたり",$I$3*10,1),"")</f>
        <v>0</v>
      </c>
      <c r="P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P$7),0)
)
/IF($H$5="10aあたり",$I$3*10,1),"")</f>
        <v>0</v>
      </c>
      <c r="Q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Q$7),0)
)
/IF($H$5="10aあたり",$I$3*10,1),"")</f>
        <v>0</v>
      </c>
      <c r="R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R$7),0)
)
/IF($H$5="10aあたり",$I$3*10,1),"")</f>
        <v>0</v>
      </c>
      <c r="S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S$7),0)
)
/IF($H$5="10aあたり",$I$3*10,1),"")</f>
        <v>0</v>
      </c>
      <c r="T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T$7),0)
)
/IF($H$5="10aあたり",$I$3*10,1),"")</f>
        <v>0</v>
      </c>
      <c r="U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U$7),0)
)
/IF($H$5="10aあたり",$I$3*10,1),"")</f>
        <v>0</v>
      </c>
      <c r="V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V$7),0)
)
/IF($H$5="10aあたり",$I$3*10,1),"")</f>
        <v>0</v>
      </c>
      <c r="W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W$7),0)
)
/IF($H$5="10aあたり",$I$3*10,1),"")</f>
        <v>0</v>
      </c>
      <c r="X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X$7),0)
)
/IF($H$5="10aあたり",$I$3*10,1),"")</f>
        <v>0</v>
      </c>
      <c r="Y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Y$7),0)
)
/IF($H$5="10aあたり",$I$3*10,1),"")</f>
        <v>0</v>
      </c>
      <c r="Z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Z$7),0)
)
/IF($H$5="10aあたり",$I$3*10,1),"")</f>
        <v>0</v>
      </c>
      <c r="AA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A$7),0)
)
/IF($H$5="10aあたり",$I$3*10,1),"")</f>
        <v>0</v>
      </c>
      <c r="AB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B$7),0)
)
/IF($H$5="10aあたり",$I$3*10,1),"")</f>
        <v>0</v>
      </c>
      <c r="AC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C$7),0)
)
/IF($H$5="10aあたり",$I$3*10,1),"")</f>
        <v>0</v>
      </c>
      <c r="AD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D$7),0)
)
/IF($H$5="10aあたり",$I$3*10,1),"")</f>
        <v>0</v>
      </c>
      <c r="AE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E$7),0)
)
/IF($H$5="10aあたり",$I$3*10,1),"")</f>
        <v>0</v>
      </c>
      <c r="AF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F$7),0)
)
/IF($H$5="10aあたり",$I$3*10,1),"")</f>
        <v>0</v>
      </c>
      <c r="AG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G$7),0)
)
/IF($H$5="10aあたり",$I$3*10,1),"")</f>
        <v>0</v>
      </c>
      <c r="AH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H$7),0)
)
/IF($H$5="10aあたり",$I$3*10,1),"")</f>
        <v>0</v>
      </c>
      <c r="AI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I$7),0)
)
/IF($H$5="10aあたり",$I$3*10,1),"")</f>
        <v>0</v>
      </c>
      <c r="AJ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J$7),0)
)
/IF($H$5="10aあたり",$I$3*10,1),"")</f>
        <v>0</v>
      </c>
      <c r="AK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K$7),0)
)
/IF($H$5="10aあたり",$I$3*10,1),"")</f>
        <v>0</v>
      </c>
      <c r="AL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L$7),0)
)
/IF($H$5="10aあたり",$I$3*10,1),"")</f>
        <v>0</v>
      </c>
      <c r="AM179" s="35">
        <f ca="1">IFERROR(
(
SUMIFS(IF($H$4="作業時間（hh:mm）",中間処理!$G:$G,中間処理!$I:$I),中間処理!$E:$E,IF($H$3="すべての作付","&lt;&gt;",$H$3),中間処理!$F:$F,$G179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179,中間処理!$B:$B,"予定",中間処理!$C:$C,"&gt;="&amp;$H$1,中間処理!$C:$C,"&lt;="&amp;$H$2,中間処理!$D:$D,AM$7),0)
)
/IF($H$5="10aあたり",$I$3*10,1),"")</f>
        <v>0</v>
      </c>
    </row>
    <row r="180" spans="8:39">
      <c r="H180" s="13"/>
      <c r="I180" s="22" t="str">
        <f>IF(H180="","",
IF(H$4="作業時間（hh:mm）",SUM(J180:AM180),
IF(
COUNTIFS(単価情報!C:C,G180,単価情報!B:B,"作業者",単価情報!K:K,"&gt;="&amp;H$1,単価情報!J:J,"&lt;="&amp;H$2)
+COUNTIFS(単価情報!C:C,G180,単価情報!B:B,"作業者",単価情報!K:K,"",単価情報!J:J,"&lt;="&amp;H$2)=0,
"単価設定なし",SUM(J180:AM180))))</f>
        <v/>
      </c>
      <c r="J180" s="34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J$7),0)
)
/IF($H$5="10aあたり",$I$3*10,1),"")</f>
        <v>0</v>
      </c>
      <c r="K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K$7),0)
)
/IF($H$5="10aあたり",$I$3*10,1),"")</f>
        <v>0</v>
      </c>
      <c r="L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L$7),0)
)
/IF($H$5="10aあたり",$I$3*10,1),"")</f>
        <v>0</v>
      </c>
      <c r="M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M$7),0)
)
/IF($H$5="10aあたり",$I$3*10,1),"")</f>
        <v>0</v>
      </c>
      <c r="N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N$7),0)
)
/IF($H$5="10aあたり",$I$3*10,1),"")</f>
        <v>0</v>
      </c>
      <c r="O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O$7),0)
)
/IF($H$5="10aあたり",$I$3*10,1),"")</f>
        <v>0</v>
      </c>
      <c r="P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P$7),0)
)
/IF($H$5="10aあたり",$I$3*10,1),"")</f>
        <v>0</v>
      </c>
      <c r="Q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Q$7),0)
)
/IF($H$5="10aあたり",$I$3*10,1),"")</f>
        <v>0</v>
      </c>
      <c r="R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R$7),0)
)
/IF($H$5="10aあたり",$I$3*10,1),"")</f>
        <v>0</v>
      </c>
      <c r="S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S$7),0)
)
/IF($H$5="10aあたり",$I$3*10,1),"")</f>
        <v>0</v>
      </c>
      <c r="T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T$7),0)
)
/IF($H$5="10aあたり",$I$3*10,1),"")</f>
        <v>0</v>
      </c>
      <c r="U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U$7),0)
)
/IF($H$5="10aあたり",$I$3*10,1),"")</f>
        <v>0</v>
      </c>
      <c r="V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V$7),0)
)
/IF($H$5="10aあたり",$I$3*10,1),"")</f>
        <v>0</v>
      </c>
      <c r="W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W$7),0)
)
/IF($H$5="10aあたり",$I$3*10,1),"")</f>
        <v>0</v>
      </c>
      <c r="X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X$7),0)
)
/IF($H$5="10aあたり",$I$3*10,1),"")</f>
        <v>0</v>
      </c>
      <c r="Y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Y$7),0)
)
/IF($H$5="10aあたり",$I$3*10,1),"")</f>
        <v>0</v>
      </c>
      <c r="Z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Z$7),0)
)
/IF($H$5="10aあたり",$I$3*10,1),"")</f>
        <v>0</v>
      </c>
      <c r="AA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A$7),0)
)
/IF($H$5="10aあたり",$I$3*10,1),"")</f>
        <v>0</v>
      </c>
      <c r="AB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B$7),0)
)
/IF($H$5="10aあたり",$I$3*10,1),"")</f>
        <v>0</v>
      </c>
      <c r="AC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C$7),0)
)
/IF($H$5="10aあたり",$I$3*10,1),"")</f>
        <v>0</v>
      </c>
      <c r="AD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D$7),0)
)
/IF($H$5="10aあたり",$I$3*10,1),"")</f>
        <v>0</v>
      </c>
      <c r="AE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E$7),0)
)
/IF($H$5="10aあたり",$I$3*10,1),"")</f>
        <v>0</v>
      </c>
      <c r="AF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F$7),0)
)
/IF($H$5="10aあたり",$I$3*10,1),"")</f>
        <v>0</v>
      </c>
      <c r="AG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G$7),0)
)
/IF($H$5="10aあたり",$I$3*10,1),"")</f>
        <v>0</v>
      </c>
      <c r="AH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H$7),0)
)
/IF($H$5="10aあたり",$I$3*10,1),"")</f>
        <v>0</v>
      </c>
      <c r="AI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I$7),0)
)
/IF($H$5="10aあたり",$I$3*10,1),"")</f>
        <v>0</v>
      </c>
      <c r="AJ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J$7),0)
)
/IF($H$5="10aあたり",$I$3*10,1),"")</f>
        <v>0</v>
      </c>
      <c r="AK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K$7),0)
)
/IF($H$5="10aあたり",$I$3*10,1),"")</f>
        <v>0</v>
      </c>
      <c r="AL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L$7),0)
)
/IF($H$5="10aあたり",$I$3*10,1),"")</f>
        <v>0</v>
      </c>
      <c r="AM180" s="35">
        <f ca="1">IFERROR(
(
SUMIFS(IF($H$4="作業時間（hh:mm）",中間処理!$G:$G,中間処理!$I:$I),中間処理!$E:$E,IF($H$3="すべての作付","&lt;&gt;",$H$3),中間処理!$F:$F,$G180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180,中間処理!$B:$B,"予定",中間処理!$C:$C,"&gt;="&amp;$H$1,中間処理!$C:$C,"&lt;="&amp;$H$2,中間処理!$D:$D,AM$7),0)
)
/IF($H$5="10aあたり",$I$3*10,1),"")</f>
        <v>0</v>
      </c>
    </row>
    <row r="181" spans="8:39">
      <c r="H181" s="13"/>
      <c r="I181" s="22" t="str">
        <f>IF(H181="","",
IF(H$4="作業時間（hh:mm）",SUM(J181:AM181),
IF(
COUNTIFS(単価情報!C:C,G181,単価情報!B:B,"作業者",単価情報!K:K,"&gt;="&amp;H$1,単価情報!J:J,"&lt;="&amp;H$2)
+COUNTIFS(単価情報!C:C,G181,単価情報!B:B,"作業者",単価情報!K:K,"",単価情報!J:J,"&lt;="&amp;H$2)=0,
"単価設定なし",SUM(J181:AM181))))</f>
        <v/>
      </c>
      <c r="J181" s="34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J$7),0)
)
/IF($H$5="10aあたり",$I$3*10,1),"")</f>
        <v>0</v>
      </c>
      <c r="K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K$7),0)
)
/IF($H$5="10aあたり",$I$3*10,1),"")</f>
        <v>0</v>
      </c>
      <c r="L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L$7),0)
)
/IF($H$5="10aあたり",$I$3*10,1),"")</f>
        <v>0</v>
      </c>
      <c r="M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M$7),0)
)
/IF($H$5="10aあたり",$I$3*10,1),"")</f>
        <v>0</v>
      </c>
      <c r="N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N$7),0)
)
/IF($H$5="10aあたり",$I$3*10,1),"")</f>
        <v>0</v>
      </c>
      <c r="O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O$7),0)
)
/IF($H$5="10aあたり",$I$3*10,1),"")</f>
        <v>0</v>
      </c>
      <c r="P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P$7),0)
)
/IF($H$5="10aあたり",$I$3*10,1),"")</f>
        <v>0</v>
      </c>
      <c r="Q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Q$7),0)
)
/IF($H$5="10aあたり",$I$3*10,1),"")</f>
        <v>0</v>
      </c>
      <c r="R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R$7),0)
)
/IF($H$5="10aあたり",$I$3*10,1),"")</f>
        <v>0</v>
      </c>
      <c r="S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S$7),0)
)
/IF($H$5="10aあたり",$I$3*10,1),"")</f>
        <v>0</v>
      </c>
      <c r="T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T$7),0)
)
/IF($H$5="10aあたり",$I$3*10,1),"")</f>
        <v>0</v>
      </c>
      <c r="U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U$7),0)
)
/IF($H$5="10aあたり",$I$3*10,1),"")</f>
        <v>0</v>
      </c>
      <c r="V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V$7),0)
)
/IF($H$5="10aあたり",$I$3*10,1),"")</f>
        <v>0</v>
      </c>
      <c r="W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W$7),0)
)
/IF($H$5="10aあたり",$I$3*10,1),"")</f>
        <v>0</v>
      </c>
      <c r="X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X$7),0)
)
/IF($H$5="10aあたり",$I$3*10,1),"")</f>
        <v>0</v>
      </c>
      <c r="Y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Y$7),0)
)
/IF($H$5="10aあたり",$I$3*10,1),"")</f>
        <v>0</v>
      </c>
      <c r="Z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Z$7),0)
)
/IF($H$5="10aあたり",$I$3*10,1),"")</f>
        <v>0</v>
      </c>
      <c r="AA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A$7),0)
)
/IF($H$5="10aあたり",$I$3*10,1),"")</f>
        <v>0</v>
      </c>
      <c r="AB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B$7),0)
)
/IF($H$5="10aあたり",$I$3*10,1),"")</f>
        <v>0</v>
      </c>
      <c r="AC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C$7),0)
)
/IF($H$5="10aあたり",$I$3*10,1),"")</f>
        <v>0</v>
      </c>
      <c r="AD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D$7),0)
)
/IF($H$5="10aあたり",$I$3*10,1),"")</f>
        <v>0</v>
      </c>
      <c r="AE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E$7),0)
)
/IF($H$5="10aあたり",$I$3*10,1),"")</f>
        <v>0</v>
      </c>
      <c r="AF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F$7),0)
)
/IF($H$5="10aあたり",$I$3*10,1),"")</f>
        <v>0</v>
      </c>
      <c r="AG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G$7),0)
)
/IF($H$5="10aあたり",$I$3*10,1),"")</f>
        <v>0</v>
      </c>
      <c r="AH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H$7),0)
)
/IF($H$5="10aあたり",$I$3*10,1),"")</f>
        <v>0</v>
      </c>
      <c r="AI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I$7),0)
)
/IF($H$5="10aあたり",$I$3*10,1),"")</f>
        <v>0</v>
      </c>
      <c r="AJ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J$7),0)
)
/IF($H$5="10aあたり",$I$3*10,1),"")</f>
        <v>0</v>
      </c>
      <c r="AK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K$7),0)
)
/IF($H$5="10aあたり",$I$3*10,1),"")</f>
        <v>0</v>
      </c>
      <c r="AL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L$7),0)
)
/IF($H$5="10aあたり",$I$3*10,1),"")</f>
        <v>0</v>
      </c>
      <c r="AM181" s="35">
        <f ca="1">IFERROR(
(
SUMIFS(IF($H$4="作業時間（hh:mm）",中間処理!$G:$G,中間処理!$I:$I),中間処理!$E:$E,IF($H$3="すべての作付","&lt;&gt;",$H$3),中間処理!$F:$F,$G181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181,中間処理!$B:$B,"予定",中間処理!$C:$C,"&gt;="&amp;$H$1,中間処理!$C:$C,"&lt;="&amp;$H$2,中間処理!$D:$D,AM$7),0)
)
/IF($H$5="10aあたり",$I$3*10,1),"")</f>
        <v>0</v>
      </c>
    </row>
    <row r="182" spans="8:39">
      <c r="H182" s="13"/>
      <c r="I182" s="22" t="str">
        <f>IF(H182="","",
IF(H$4="作業時間（hh:mm）",SUM(J182:AM182),
IF(
COUNTIFS(単価情報!C:C,G182,単価情報!B:B,"作業者",単価情報!K:K,"&gt;="&amp;H$1,単価情報!J:J,"&lt;="&amp;H$2)
+COUNTIFS(単価情報!C:C,G182,単価情報!B:B,"作業者",単価情報!K:K,"",単価情報!J:J,"&lt;="&amp;H$2)=0,
"単価設定なし",SUM(J182:AM182))))</f>
        <v/>
      </c>
      <c r="J182" s="34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J$7),0)
)
/IF($H$5="10aあたり",$I$3*10,1),"")</f>
        <v>0</v>
      </c>
      <c r="K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K$7),0)
)
/IF($H$5="10aあたり",$I$3*10,1),"")</f>
        <v>0</v>
      </c>
      <c r="L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L$7),0)
)
/IF($H$5="10aあたり",$I$3*10,1),"")</f>
        <v>0</v>
      </c>
      <c r="M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M$7),0)
)
/IF($H$5="10aあたり",$I$3*10,1),"")</f>
        <v>0</v>
      </c>
      <c r="N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N$7),0)
)
/IF($H$5="10aあたり",$I$3*10,1),"")</f>
        <v>0</v>
      </c>
      <c r="O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O$7),0)
)
/IF($H$5="10aあたり",$I$3*10,1),"")</f>
        <v>0</v>
      </c>
      <c r="P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P$7),0)
)
/IF($H$5="10aあたり",$I$3*10,1),"")</f>
        <v>0</v>
      </c>
      <c r="Q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Q$7),0)
)
/IF($H$5="10aあたり",$I$3*10,1),"")</f>
        <v>0</v>
      </c>
      <c r="R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R$7),0)
)
/IF($H$5="10aあたり",$I$3*10,1),"")</f>
        <v>0</v>
      </c>
      <c r="S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S$7),0)
)
/IF($H$5="10aあたり",$I$3*10,1),"")</f>
        <v>0</v>
      </c>
      <c r="T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T$7),0)
)
/IF($H$5="10aあたり",$I$3*10,1),"")</f>
        <v>0</v>
      </c>
      <c r="U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U$7),0)
)
/IF($H$5="10aあたり",$I$3*10,1),"")</f>
        <v>0</v>
      </c>
      <c r="V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V$7),0)
)
/IF($H$5="10aあたり",$I$3*10,1),"")</f>
        <v>0</v>
      </c>
      <c r="W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W$7),0)
)
/IF($H$5="10aあたり",$I$3*10,1),"")</f>
        <v>0</v>
      </c>
      <c r="X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X$7),0)
)
/IF($H$5="10aあたり",$I$3*10,1),"")</f>
        <v>0</v>
      </c>
      <c r="Y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Y$7),0)
)
/IF($H$5="10aあたり",$I$3*10,1),"")</f>
        <v>0</v>
      </c>
      <c r="Z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Z$7),0)
)
/IF($H$5="10aあたり",$I$3*10,1),"")</f>
        <v>0</v>
      </c>
      <c r="AA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A$7),0)
)
/IF($H$5="10aあたり",$I$3*10,1),"")</f>
        <v>0</v>
      </c>
      <c r="AB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B$7),0)
)
/IF($H$5="10aあたり",$I$3*10,1),"")</f>
        <v>0</v>
      </c>
      <c r="AC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C$7),0)
)
/IF($H$5="10aあたり",$I$3*10,1),"")</f>
        <v>0</v>
      </c>
      <c r="AD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D$7),0)
)
/IF($H$5="10aあたり",$I$3*10,1),"")</f>
        <v>0</v>
      </c>
      <c r="AE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E$7),0)
)
/IF($H$5="10aあたり",$I$3*10,1),"")</f>
        <v>0</v>
      </c>
      <c r="AF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F$7),0)
)
/IF($H$5="10aあたり",$I$3*10,1),"")</f>
        <v>0</v>
      </c>
      <c r="AG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G$7),0)
)
/IF($H$5="10aあたり",$I$3*10,1),"")</f>
        <v>0</v>
      </c>
      <c r="AH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H$7),0)
)
/IF($H$5="10aあたり",$I$3*10,1),"")</f>
        <v>0</v>
      </c>
      <c r="AI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I$7),0)
)
/IF($H$5="10aあたり",$I$3*10,1),"")</f>
        <v>0</v>
      </c>
      <c r="AJ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J$7),0)
)
/IF($H$5="10aあたり",$I$3*10,1),"")</f>
        <v>0</v>
      </c>
      <c r="AK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K$7),0)
)
/IF($H$5="10aあたり",$I$3*10,1),"")</f>
        <v>0</v>
      </c>
      <c r="AL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L$7),0)
)
/IF($H$5="10aあたり",$I$3*10,1),"")</f>
        <v>0</v>
      </c>
      <c r="AM182" s="35">
        <f ca="1">IFERROR(
(
SUMIFS(IF($H$4="作業時間（hh:mm）",中間処理!$G:$G,中間処理!$I:$I),中間処理!$E:$E,IF($H$3="すべての作付","&lt;&gt;",$H$3),中間処理!$F:$F,$G182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182,中間処理!$B:$B,"予定",中間処理!$C:$C,"&gt;="&amp;$H$1,中間処理!$C:$C,"&lt;="&amp;$H$2,中間処理!$D:$D,AM$7),0)
)
/IF($H$5="10aあたり",$I$3*10,1),"")</f>
        <v>0</v>
      </c>
    </row>
    <row r="183" spans="8:39">
      <c r="H183" s="13"/>
      <c r="I183" s="22" t="str">
        <f>IF(H183="","",
IF(H$4="作業時間（hh:mm）",SUM(J183:AM183),
IF(
COUNTIFS(単価情報!C:C,G183,単価情報!B:B,"作業者",単価情報!K:K,"&gt;="&amp;H$1,単価情報!J:J,"&lt;="&amp;H$2)
+COUNTIFS(単価情報!C:C,G183,単価情報!B:B,"作業者",単価情報!K:K,"",単価情報!J:J,"&lt;="&amp;H$2)=0,
"単価設定なし",SUM(J183:AM183))))</f>
        <v/>
      </c>
      <c r="J183" s="34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J$7),0)
)
/IF($H$5="10aあたり",$I$3*10,1),"")</f>
        <v>0</v>
      </c>
      <c r="K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K$7),0)
)
/IF($H$5="10aあたり",$I$3*10,1),"")</f>
        <v>0</v>
      </c>
      <c r="L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L$7),0)
)
/IF($H$5="10aあたり",$I$3*10,1),"")</f>
        <v>0</v>
      </c>
      <c r="M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M$7),0)
)
/IF($H$5="10aあたり",$I$3*10,1),"")</f>
        <v>0</v>
      </c>
      <c r="N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N$7),0)
)
/IF($H$5="10aあたり",$I$3*10,1),"")</f>
        <v>0</v>
      </c>
      <c r="O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O$7),0)
)
/IF($H$5="10aあたり",$I$3*10,1),"")</f>
        <v>0</v>
      </c>
      <c r="P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P$7),0)
)
/IF($H$5="10aあたり",$I$3*10,1),"")</f>
        <v>0</v>
      </c>
      <c r="Q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Q$7),0)
)
/IF($H$5="10aあたり",$I$3*10,1),"")</f>
        <v>0</v>
      </c>
      <c r="R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R$7),0)
)
/IF($H$5="10aあたり",$I$3*10,1),"")</f>
        <v>0</v>
      </c>
      <c r="S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S$7),0)
)
/IF($H$5="10aあたり",$I$3*10,1),"")</f>
        <v>0</v>
      </c>
      <c r="T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T$7),0)
)
/IF($H$5="10aあたり",$I$3*10,1),"")</f>
        <v>0</v>
      </c>
      <c r="U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U$7),0)
)
/IF($H$5="10aあたり",$I$3*10,1),"")</f>
        <v>0</v>
      </c>
      <c r="V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V$7),0)
)
/IF($H$5="10aあたり",$I$3*10,1),"")</f>
        <v>0</v>
      </c>
      <c r="W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W$7),0)
)
/IF($H$5="10aあたり",$I$3*10,1),"")</f>
        <v>0</v>
      </c>
      <c r="X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X$7),0)
)
/IF($H$5="10aあたり",$I$3*10,1),"")</f>
        <v>0</v>
      </c>
      <c r="Y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Y$7),0)
)
/IF($H$5="10aあたり",$I$3*10,1),"")</f>
        <v>0</v>
      </c>
      <c r="Z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Z$7),0)
)
/IF($H$5="10aあたり",$I$3*10,1),"")</f>
        <v>0</v>
      </c>
      <c r="AA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A$7),0)
)
/IF($H$5="10aあたり",$I$3*10,1),"")</f>
        <v>0</v>
      </c>
      <c r="AB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B$7),0)
)
/IF($H$5="10aあたり",$I$3*10,1),"")</f>
        <v>0</v>
      </c>
      <c r="AC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C$7),0)
)
/IF($H$5="10aあたり",$I$3*10,1),"")</f>
        <v>0</v>
      </c>
      <c r="AD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D$7),0)
)
/IF($H$5="10aあたり",$I$3*10,1),"")</f>
        <v>0</v>
      </c>
      <c r="AE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E$7),0)
)
/IF($H$5="10aあたり",$I$3*10,1),"")</f>
        <v>0</v>
      </c>
      <c r="AF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F$7),0)
)
/IF($H$5="10aあたり",$I$3*10,1),"")</f>
        <v>0</v>
      </c>
      <c r="AG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G$7),0)
)
/IF($H$5="10aあたり",$I$3*10,1),"")</f>
        <v>0</v>
      </c>
      <c r="AH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H$7),0)
)
/IF($H$5="10aあたり",$I$3*10,1),"")</f>
        <v>0</v>
      </c>
      <c r="AI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I$7),0)
)
/IF($H$5="10aあたり",$I$3*10,1),"")</f>
        <v>0</v>
      </c>
      <c r="AJ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J$7),0)
)
/IF($H$5="10aあたり",$I$3*10,1),"")</f>
        <v>0</v>
      </c>
      <c r="AK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K$7),0)
)
/IF($H$5="10aあたり",$I$3*10,1),"")</f>
        <v>0</v>
      </c>
      <c r="AL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L$7),0)
)
/IF($H$5="10aあたり",$I$3*10,1),"")</f>
        <v>0</v>
      </c>
      <c r="AM183" s="35">
        <f ca="1">IFERROR(
(
SUMIFS(IF($H$4="作業時間（hh:mm）",中間処理!$G:$G,中間処理!$I:$I),中間処理!$E:$E,IF($H$3="すべての作付","&lt;&gt;",$H$3),中間処理!$F:$F,$G183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183,中間処理!$B:$B,"予定",中間処理!$C:$C,"&gt;="&amp;$H$1,中間処理!$C:$C,"&lt;="&amp;$H$2,中間処理!$D:$D,AM$7),0)
)
/IF($H$5="10aあたり",$I$3*10,1),"")</f>
        <v>0</v>
      </c>
    </row>
    <row r="184" spans="8:39">
      <c r="H184" s="13"/>
      <c r="I184" s="22" t="str">
        <f>IF(H184="","",
IF(H$4="作業時間（hh:mm）",SUM(J184:AM184),
IF(
COUNTIFS(単価情報!C:C,G184,単価情報!B:B,"作業者",単価情報!K:K,"&gt;="&amp;H$1,単価情報!J:J,"&lt;="&amp;H$2)
+COUNTIFS(単価情報!C:C,G184,単価情報!B:B,"作業者",単価情報!K:K,"",単価情報!J:J,"&lt;="&amp;H$2)=0,
"単価設定なし",SUM(J184:AM184))))</f>
        <v/>
      </c>
      <c r="J184" s="34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J$7),0)
)
/IF($H$5="10aあたり",$I$3*10,1),"")</f>
        <v>0</v>
      </c>
      <c r="K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K$7),0)
)
/IF($H$5="10aあたり",$I$3*10,1),"")</f>
        <v>0</v>
      </c>
      <c r="L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L$7),0)
)
/IF($H$5="10aあたり",$I$3*10,1),"")</f>
        <v>0</v>
      </c>
      <c r="M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M$7),0)
)
/IF($H$5="10aあたり",$I$3*10,1),"")</f>
        <v>0</v>
      </c>
      <c r="N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N$7),0)
)
/IF($H$5="10aあたり",$I$3*10,1),"")</f>
        <v>0</v>
      </c>
      <c r="O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O$7),0)
)
/IF($H$5="10aあたり",$I$3*10,1),"")</f>
        <v>0</v>
      </c>
      <c r="P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P$7),0)
)
/IF($H$5="10aあたり",$I$3*10,1),"")</f>
        <v>0</v>
      </c>
      <c r="Q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Q$7),0)
)
/IF($H$5="10aあたり",$I$3*10,1),"")</f>
        <v>0</v>
      </c>
      <c r="R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R$7),0)
)
/IF($H$5="10aあたり",$I$3*10,1),"")</f>
        <v>0</v>
      </c>
      <c r="S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S$7),0)
)
/IF($H$5="10aあたり",$I$3*10,1),"")</f>
        <v>0</v>
      </c>
      <c r="T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T$7),0)
)
/IF($H$5="10aあたり",$I$3*10,1),"")</f>
        <v>0</v>
      </c>
      <c r="U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U$7),0)
)
/IF($H$5="10aあたり",$I$3*10,1),"")</f>
        <v>0</v>
      </c>
      <c r="V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V$7),0)
)
/IF($H$5="10aあたり",$I$3*10,1),"")</f>
        <v>0</v>
      </c>
      <c r="W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W$7),0)
)
/IF($H$5="10aあたり",$I$3*10,1),"")</f>
        <v>0</v>
      </c>
      <c r="X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X$7),0)
)
/IF($H$5="10aあたり",$I$3*10,1),"")</f>
        <v>0</v>
      </c>
      <c r="Y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Y$7),0)
)
/IF($H$5="10aあたり",$I$3*10,1),"")</f>
        <v>0</v>
      </c>
      <c r="Z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Z$7),0)
)
/IF($H$5="10aあたり",$I$3*10,1),"")</f>
        <v>0</v>
      </c>
      <c r="AA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A$7),0)
)
/IF($H$5="10aあたり",$I$3*10,1),"")</f>
        <v>0</v>
      </c>
      <c r="AB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B$7),0)
)
/IF($H$5="10aあたり",$I$3*10,1),"")</f>
        <v>0</v>
      </c>
      <c r="AC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C$7),0)
)
/IF($H$5="10aあたり",$I$3*10,1),"")</f>
        <v>0</v>
      </c>
      <c r="AD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D$7),0)
)
/IF($H$5="10aあたり",$I$3*10,1),"")</f>
        <v>0</v>
      </c>
      <c r="AE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E$7),0)
)
/IF($H$5="10aあたり",$I$3*10,1),"")</f>
        <v>0</v>
      </c>
      <c r="AF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F$7),0)
)
/IF($H$5="10aあたり",$I$3*10,1),"")</f>
        <v>0</v>
      </c>
      <c r="AG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G$7),0)
)
/IF($H$5="10aあたり",$I$3*10,1),"")</f>
        <v>0</v>
      </c>
      <c r="AH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H$7),0)
)
/IF($H$5="10aあたり",$I$3*10,1),"")</f>
        <v>0</v>
      </c>
      <c r="AI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I$7),0)
)
/IF($H$5="10aあたり",$I$3*10,1),"")</f>
        <v>0</v>
      </c>
      <c r="AJ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J$7),0)
)
/IF($H$5="10aあたり",$I$3*10,1),"")</f>
        <v>0</v>
      </c>
      <c r="AK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K$7),0)
)
/IF($H$5="10aあたり",$I$3*10,1),"")</f>
        <v>0</v>
      </c>
      <c r="AL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L$7),0)
)
/IF($H$5="10aあたり",$I$3*10,1),"")</f>
        <v>0</v>
      </c>
      <c r="AM184" s="35">
        <f ca="1">IFERROR(
(
SUMIFS(IF($H$4="作業時間（hh:mm）",中間処理!$G:$G,中間処理!$I:$I),中間処理!$E:$E,IF($H$3="すべての作付","&lt;&gt;",$H$3),中間処理!$F:$F,$G184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184,中間処理!$B:$B,"予定",中間処理!$C:$C,"&gt;="&amp;$H$1,中間処理!$C:$C,"&lt;="&amp;$H$2,中間処理!$D:$D,AM$7),0)
)
/IF($H$5="10aあたり",$I$3*10,1),"")</f>
        <v>0</v>
      </c>
    </row>
    <row r="185" spans="8:39">
      <c r="H185" s="13"/>
      <c r="I185" s="22" t="str">
        <f>IF(H185="","",
IF(H$4="作業時間（hh:mm）",SUM(J185:AM185),
IF(
COUNTIFS(単価情報!C:C,G185,単価情報!B:B,"作業者",単価情報!K:K,"&gt;="&amp;H$1,単価情報!J:J,"&lt;="&amp;H$2)
+COUNTIFS(単価情報!C:C,G185,単価情報!B:B,"作業者",単価情報!K:K,"",単価情報!J:J,"&lt;="&amp;H$2)=0,
"単価設定なし",SUM(J185:AM185))))</f>
        <v/>
      </c>
      <c r="J185" s="34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J$7),0)
)
/IF($H$5="10aあたり",$I$3*10,1),"")</f>
        <v>0</v>
      </c>
      <c r="K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K$7),0)
)
/IF($H$5="10aあたり",$I$3*10,1),"")</f>
        <v>0</v>
      </c>
      <c r="L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L$7),0)
)
/IF($H$5="10aあたり",$I$3*10,1),"")</f>
        <v>0</v>
      </c>
      <c r="M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M$7),0)
)
/IF($H$5="10aあたり",$I$3*10,1),"")</f>
        <v>0</v>
      </c>
      <c r="N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N$7),0)
)
/IF($H$5="10aあたり",$I$3*10,1),"")</f>
        <v>0</v>
      </c>
      <c r="O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O$7),0)
)
/IF($H$5="10aあたり",$I$3*10,1),"")</f>
        <v>0</v>
      </c>
      <c r="P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P$7),0)
)
/IF($H$5="10aあたり",$I$3*10,1),"")</f>
        <v>0</v>
      </c>
      <c r="Q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Q$7),0)
)
/IF($H$5="10aあたり",$I$3*10,1),"")</f>
        <v>0</v>
      </c>
      <c r="R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R$7),0)
)
/IF($H$5="10aあたり",$I$3*10,1),"")</f>
        <v>0</v>
      </c>
      <c r="S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S$7),0)
)
/IF($H$5="10aあたり",$I$3*10,1),"")</f>
        <v>0</v>
      </c>
      <c r="T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T$7),0)
)
/IF($H$5="10aあたり",$I$3*10,1),"")</f>
        <v>0</v>
      </c>
      <c r="U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U$7),0)
)
/IF($H$5="10aあたり",$I$3*10,1),"")</f>
        <v>0</v>
      </c>
      <c r="V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V$7),0)
)
/IF($H$5="10aあたり",$I$3*10,1),"")</f>
        <v>0</v>
      </c>
      <c r="W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W$7),0)
)
/IF($H$5="10aあたり",$I$3*10,1),"")</f>
        <v>0</v>
      </c>
      <c r="X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X$7),0)
)
/IF($H$5="10aあたり",$I$3*10,1),"")</f>
        <v>0</v>
      </c>
      <c r="Y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Y$7),0)
)
/IF($H$5="10aあたり",$I$3*10,1),"")</f>
        <v>0</v>
      </c>
      <c r="Z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Z$7),0)
)
/IF($H$5="10aあたり",$I$3*10,1),"")</f>
        <v>0</v>
      </c>
      <c r="AA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A$7),0)
)
/IF($H$5="10aあたり",$I$3*10,1),"")</f>
        <v>0</v>
      </c>
      <c r="AB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B$7),0)
)
/IF($H$5="10aあたり",$I$3*10,1),"")</f>
        <v>0</v>
      </c>
      <c r="AC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C$7),0)
)
/IF($H$5="10aあたり",$I$3*10,1),"")</f>
        <v>0</v>
      </c>
      <c r="AD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D$7),0)
)
/IF($H$5="10aあたり",$I$3*10,1),"")</f>
        <v>0</v>
      </c>
      <c r="AE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E$7),0)
)
/IF($H$5="10aあたり",$I$3*10,1),"")</f>
        <v>0</v>
      </c>
      <c r="AF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F$7),0)
)
/IF($H$5="10aあたり",$I$3*10,1),"")</f>
        <v>0</v>
      </c>
      <c r="AG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G$7),0)
)
/IF($H$5="10aあたり",$I$3*10,1),"")</f>
        <v>0</v>
      </c>
      <c r="AH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H$7),0)
)
/IF($H$5="10aあたり",$I$3*10,1),"")</f>
        <v>0</v>
      </c>
      <c r="AI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I$7),0)
)
/IF($H$5="10aあたり",$I$3*10,1),"")</f>
        <v>0</v>
      </c>
      <c r="AJ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J$7),0)
)
/IF($H$5="10aあたり",$I$3*10,1),"")</f>
        <v>0</v>
      </c>
      <c r="AK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K$7),0)
)
/IF($H$5="10aあたり",$I$3*10,1),"")</f>
        <v>0</v>
      </c>
      <c r="AL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L$7),0)
)
/IF($H$5="10aあたり",$I$3*10,1),"")</f>
        <v>0</v>
      </c>
      <c r="AM185" s="35">
        <f ca="1">IFERROR(
(
SUMIFS(IF($H$4="作業時間（hh:mm）",中間処理!$G:$G,中間処理!$I:$I),中間処理!$E:$E,IF($H$3="すべての作付","&lt;&gt;",$H$3),中間処理!$F:$F,$G185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185,中間処理!$B:$B,"予定",中間処理!$C:$C,"&gt;="&amp;$H$1,中間処理!$C:$C,"&lt;="&amp;$H$2,中間処理!$D:$D,AM$7),0)
)
/IF($H$5="10aあたり",$I$3*10,1),"")</f>
        <v>0</v>
      </c>
    </row>
    <row r="186" spans="8:39">
      <c r="H186" s="13"/>
      <c r="I186" s="22" t="str">
        <f>IF(H186="","",
IF(H$4="作業時間（hh:mm）",SUM(J186:AM186),
IF(
COUNTIFS(単価情報!C:C,G186,単価情報!B:B,"作業者",単価情報!K:K,"&gt;="&amp;H$1,単価情報!J:J,"&lt;="&amp;H$2)
+COUNTIFS(単価情報!C:C,G186,単価情報!B:B,"作業者",単価情報!K:K,"",単価情報!J:J,"&lt;="&amp;H$2)=0,
"単価設定なし",SUM(J186:AM186))))</f>
        <v/>
      </c>
      <c r="J186" s="34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J$7),0)
)
/IF($H$5="10aあたり",$I$3*10,1),"")</f>
        <v>0</v>
      </c>
      <c r="K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K$7),0)
)
/IF($H$5="10aあたり",$I$3*10,1),"")</f>
        <v>0</v>
      </c>
      <c r="L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L$7),0)
)
/IF($H$5="10aあたり",$I$3*10,1),"")</f>
        <v>0</v>
      </c>
      <c r="M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M$7),0)
)
/IF($H$5="10aあたり",$I$3*10,1),"")</f>
        <v>0</v>
      </c>
      <c r="N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N$7),0)
)
/IF($H$5="10aあたり",$I$3*10,1),"")</f>
        <v>0</v>
      </c>
      <c r="O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O$7),0)
)
/IF($H$5="10aあたり",$I$3*10,1),"")</f>
        <v>0</v>
      </c>
      <c r="P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P$7),0)
)
/IF($H$5="10aあたり",$I$3*10,1),"")</f>
        <v>0</v>
      </c>
      <c r="Q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Q$7),0)
)
/IF($H$5="10aあたり",$I$3*10,1),"")</f>
        <v>0</v>
      </c>
      <c r="R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R$7),0)
)
/IF($H$5="10aあたり",$I$3*10,1),"")</f>
        <v>0</v>
      </c>
      <c r="S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S$7),0)
)
/IF($H$5="10aあたり",$I$3*10,1),"")</f>
        <v>0</v>
      </c>
      <c r="T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T$7),0)
)
/IF($H$5="10aあたり",$I$3*10,1),"")</f>
        <v>0</v>
      </c>
      <c r="U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U$7),0)
)
/IF($H$5="10aあたり",$I$3*10,1),"")</f>
        <v>0</v>
      </c>
      <c r="V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V$7),0)
)
/IF($H$5="10aあたり",$I$3*10,1),"")</f>
        <v>0</v>
      </c>
      <c r="W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W$7),0)
)
/IF($H$5="10aあたり",$I$3*10,1),"")</f>
        <v>0</v>
      </c>
      <c r="X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X$7),0)
)
/IF($H$5="10aあたり",$I$3*10,1),"")</f>
        <v>0</v>
      </c>
      <c r="Y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Y$7),0)
)
/IF($H$5="10aあたり",$I$3*10,1),"")</f>
        <v>0</v>
      </c>
      <c r="Z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Z$7),0)
)
/IF($H$5="10aあたり",$I$3*10,1),"")</f>
        <v>0</v>
      </c>
      <c r="AA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A$7),0)
)
/IF($H$5="10aあたり",$I$3*10,1),"")</f>
        <v>0</v>
      </c>
      <c r="AB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B$7),0)
)
/IF($H$5="10aあたり",$I$3*10,1),"")</f>
        <v>0</v>
      </c>
      <c r="AC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C$7),0)
)
/IF($H$5="10aあたり",$I$3*10,1),"")</f>
        <v>0</v>
      </c>
      <c r="AD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D$7),0)
)
/IF($H$5="10aあたり",$I$3*10,1),"")</f>
        <v>0</v>
      </c>
      <c r="AE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E$7),0)
)
/IF($H$5="10aあたり",$I$3*10,1),"")</f>
        <v>0</v>
      </c>
      <c r="AF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F$7),0)
)
/IF($H$5="10aあたり",$I$3*10,1),"")</f>
        <v>0</v>
      </c>
      <c r="AG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G$7),0)
)
/IF($H$5="10aあたり",$I$3*10,1),"")</f>
        <v>0</v>
      </c>
      <c r="AH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H$7),0)
)
/IF($H$5="10aあたり",$I$3*10,1),"")</f>
        <v>0</v>
      </c>
      <c r="AI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I$7),0)
)
/IF($H$5="10aあたり",$I$3*10,1),"")</f>
        <v>0</v>
      </c>
      <c r="AJ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J$7),0)
)
/IF($H$5="10aあたり",$I$3*10,1),"")</f>
        <v>0</v>
      </c>
      <c r="AK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K$7),0)
)
/IF($H$5="10aあたり",$I$3*10,1),"")</f>
        <v>0</v>
      </c>
      <c r="AL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L$7),0)
)
/IF($H$5="10aあたり",$I$3*10,1),"")</f>
        <v>0</v>
      </c>
      <c r="AM186" s="35">
        <f ca="1">IFERROR(
(
SUMIFS(IF($H$4="作業時間（hh:mm）",中間処理!$G:$G,中間処理!$I:$I),中間処理!$E:$E,IF($H$3="すべての作付","&lt;&gt;",$H$3),中間処理!$F:$F,$G186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186,中間処理!$B:$B,"予定",中間処理!$C:$C,"&gt;="&amp;$H$1,中間処理!$C:$C,"&lt;="&amp;$H$2,中間処理!$D:$D,AM$7),0)
)
/IF($H$5="10aあたり",$I$3*10,1),"")</f>
        <v>0</v>
      </c>
    </row>
    <row r="187" spans="8:39">
      <c r="H187" s="13"/>
      <c r="I187" s="22" t="str">
        <f>IF(H187="","",
IF(H$4="作業時間（hh:mm）",SUM(J187:AM187),
IF(
COUNTIFS(単価情報!C:C,G187,単価情報!B:B,"作業者",単価情報!K:K,"&gt;="&amp;H$1,単価情報!J:J,"&lt;="&amp;H$2)
+COUNTIFS(単価情報!C:C,G187,単価情報!B:B,"作業者",単価情報!K:K,"",単価情報!J:J,"&lt;="&amp;H$2)=0,
"単価設定なし",SUM(J187:AM187))))</f>
        <v/>
      </c>
      <c r="J187" s="34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J$7),0)
)
/IF($H$5="10aあたり",$I$3*10,1),"")</f>
        <v>0</v>
      </c>
      <c r="K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K$7),0)
)
/IF($H$5="10aあたり",$I$3*10,1),"")</f>
        <v>0</v>
      </c>
      <c r="L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L$7),0)
)
/IF($H$5="10aあたり",$I$3*10,1),"")</f>
        <v>0</v>
      </c>
      <c r="M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M$7),0)
)
/IF($H$5="10aあたり",$I$3*10,1),"")</f>
        <v>0</v>
      </c>
      <c r="N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N$7),0)
)
/IF($H$5="10aあたり",$I$3*10,1),"")</f>
        <v>0</v>
      </c>
      <c r="O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O$7),0)
)
/IF($H$5="10aあたり",$I$3*10,1),"")</f>
        <v>0</v>
      </c>
      <c r="P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P$7),0)
)
/IF($H$5="10aあたり",$I$3*10,1),"")</f>
        <v>0</v>
      </c>
      <c r="Q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Q$7),0)
)
/IF($H$5="10aあたり",$I$3*10,1),"")</f>
        <v>0</v>
      </c>
      <c r="R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R$7),0)
)
/IF($H$5="10aあたり",$I$3*10,1),"")</f>
        <v>0</v>
      </c>
      <c r="S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S$7),0)
)
/IF($H$5="10aあたり",$I$3*10,1),"")</f>
        <v>0</v>
      </c>
      <c r="T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T$7),0)
)
/IF($H$5="10aあたり",$I$3*10,1),"")</f>
        <v>0</v>
      </c>
      <c r="U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U$7),0)
)
/IF($H$5="10aあたり",$I$3*10,1),"")</f>
        <v>0</v>
      </c>
      <c r="V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V$7),0)
)
/IF($H$5="10aあたり",$I$3*10,1),"")</f>
        <v>0</v>
      </c>
      <c r="W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W$7),0)
)
/IF($H$5="10aあたり",$I$3*10,1),"")</f>
        <v>0</v>
      </c>
      <c r="X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X$7),0)
)
/IF($H$5="10aあたり",$I$3*10,1),"")</f>
        <v>0</v>
      </c>
      <c r="Y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Y$7),0)
)
/IF($H$5="10aあたり",$I$3*10,1),"")</f>
        <v>0</v>
      </c>
      <c r="Z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Z$7),0)
)
/IF($H$5="10aあたり",$I$3*10,1),"")</f>
        <v>0</v>
      </c>
      <c r="AA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A$7),0)
)
/IF($H$5="10aあたり",$I$3*10,1),"")</f>
        <v>0</v>
      </c>
      <c r="AB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B$7),0)
)
/IF($H$5="10aあたり",$I$3*10,1),"")</f>
        <v>0</v>
      </c>
      <c r="AC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C$7),0)
)
/IF($H$5="10aあたり",$I$3*10,1),"")</f>
        <v>0</v>
      </c>
      <c r="AD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D$7),0)
)
/IF($H$5="10aあたり",$I$3*10,1),"")</f>
        <v>0</v>
      </c>
      <c r="AE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E$7),0)
)
/IF($H$5="10aあたり",$I$3*10,1),"")</f>
        <v>0</v>
      </c>
      <c r="AF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F$7),0)
)
/IF($H$5="10aあたり",$I$3*10,1),"")</f>
        <v>0</v>
      </c>
      <c r="AG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G$7),0)
)
/IF($H$5="10aあたり",$I$3*10,1),"")</f>
        <v>0</v>
      </c>
      <c r="AH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H$7),0)
)
/IF($H$5="10aあたり",$I$3*10,1),"")</f>
        <v>0</v>
      </c>
      <c r="AI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I$7),0)
)
/IF($H$5="10aあたり",$I$3*10,1),"")</f>
        <v>0</v>
      </c>
      <c r="AJ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J$7),0)
)
/IF($H$5="10aあたり",$I$3*10,1),"")</f>
        <v>0</v>
      </c>
      <c r="AK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K$7),0)
)
/IF($H$5="10aあたり",$I$3*10,1),"")</f>
        <v>0</v>
      </c>
      <c r="AL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L$7),0)
)
/IF($H$5="10aあたり",$I$3*10,1),"")</f>
        <v>0</v>
      </c>
      <c r="AM187" s="35">
        <f ca="1">IFERROR(
(
SUMIFS(IF($H$4="作業時間（hh:mm）",中間処理!$G:$G,中間処理!$I:$I),中間処理!$E:$E,IF($H$3="すべての作付","&lt;&gt;",$H$3),中間処理!$F:$F,$G187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187,中間処理!$B:$B,"予定",中間処理!$C:$C,"&gt;="&amp;$H$1,中間処理!$C:$C,"&lt;="&amp;$H$2,中間処理!$D:$D,AM$7),0)
)
/IF($H$5="10aあたり",$I$3*10,1),"")</f>
        <v>0</v>
      </c>
    </row>
    <row r="188" spans="8:39">
      <c r="H188" s="13"/>
      <c r="I188" s="22" t="str">
        <f>IF(H188="","",
IF(H$4="作業時間（hh:mm）",SUM(J188:AM188),
IF(
COUNTIFS(単価情報!C:C,G188,単価情報!B:B,"作業者",単価情報!K:K,"&gt;="&amp;H$1,単価情報!J:J,"&lt;="&amp;H$2)
+COUNTIFS(単価情報!C:C,G188,単価情報!B:B,"作業者",単価情報!K:K,"",単価情報!J:J,"&lt;="&amp;H$2)=0,
"単価設定なし",SUM(J188:AM188))))</f>
        <v/>
      </c>
      <c r="J188" s="34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J$7),0)
)
/IF($H$5="10aあたり",$I$3*10,1),"")</f>
        <v>0</v>
      </c>
      <c r="K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K$7),0)
)
/IF($H$5="10aあたり",$I$3*10,1),"")</f>
        <v>0</v>
      </c>
      <c r="L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L$7),0)
)
/IF($H$5="10aあたり",$I$3*10,1),"")</f>
        <v>0</v>
      </c>
      <c r="M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M$7),0)
)
/IF($H$5="10aあたり",$I$3*10,1),"")</f>
        <v>0</v>
      </c>
      <c r="N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N$7),0)
)
/IF($H$5="10aあたり",$I$3*10,1),"")</f>
        <v>0</v>
      </c>
      <c r="O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O$7),0)
)
/IF($H$5="10aあたり",$I$3*10,1),"")</f>
        <v>0</v>
      </c>
      <c r="P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P$7),0)
)
/IF($H$5="10aあたり",$I$3*10,1),"")</f>
        <v>0</v>
      </c>
      <c r="Q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Q$7),0)
)
/IF($H$5="10aあたり",$I$3*10,1),"")</f>
        <v>0</v>
      </c>
      <c r="R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R$7),0)
)
/IF($H$5="10aあたり",$I$3*10,1),"")</f>
        <v>0</v>
      </c>
      <c r="S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S$7),0)
)
/IF($H$5="10aあたり",$I$3*10,1),"")</f>
        <v>0</v>
      </c>
      <c r="T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T$7),0)
)
/IF($H$5="10aあたり",$I$3*10,1),"")</f>
        <v>0</v>
      </c>
      <c r="U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U$7),0)
)
/IF($H$5="10aあたり",$I$3*10,1),"")</f>
        <v>0</v>
      </c>
      <c r="V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V$7),0)
)
/IF($H$5="10aあたり",$I$3*10,1),"")</f>
        <v>0</v>
      </c>
      <c r="W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W$7),0)
)
/IF($H$5="10aあたり",$I$3*10,1),"")</f>
        <v>0</v>
      </c>
      <c r="X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X$7),0)
)
/IF($H$5="10aあたり",$I$3*10,1),"")</f>
        <v>0</v>
      </c>
      <c r="Y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Y$7),0)
)
/IF($H$5="10aあたり",$I$3*10,1),"")</f>
        <v>0</v>
      </c>
      <c r="Z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Z$7),0)
)
/IF($H$5="10aあたり",$I$3*10,1),"")</f>
        <v>0</v>
      </c>
      <c r="AA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A$7),0)
)
/IF($H$5="10aあたり",$I$3*10,1),"")</f>
        <v>0</v>
      </c>
      <c r="AB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B$7),0)
)
/IF($H$5="10aあたり",$I$3*10,1),"")</f>
        <v>0</v>
      </c>
      <c r="AC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C$7),0)
)
/IF($H$5="10aあたり",$I$3*10,1),"")</f>
        <v>0</v>
      </c>
      <c r="AD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D$7),0)
)
/IF($H$5="10aあたり",$I$3*10,1),"")</f>
        <v>0</v>
      </c>
      <c r="AE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E$7),0)
)
/IF($H$5="10aあたり",$I$3*10,1),"")</f>
        <v>0</v>
      </c>
      <c r="AF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F$7),0)
)
/IF($H$5="10aあたり",$I$3*10,1),"")</f>
        <v>0</v>
      </c>
      <c r="AG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G$7),0)
)
/IF($H$5="10aあたり",$I$3*10,1),"")</f>
        <v>0</v>
      </c>
      <c r="AH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H$7),0)
)
/IF($H$5="10aあたり",$I$3*10,1),"")</f>
        <v>0</v>
      </c>
      <c r="AI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I$7),0)
)
/IF($H$5="10aあたり",$I$3*10,1),"")</f>
        <v>0</v>
      </c>
      <c r="AJ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J$7),0)
)
/IF($H$5="10aあたり",$I$3*10,1),"")</f>
        <v>0</v>
      </c>
      <c r="AK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K$7),0)
)
/IF($H$5="10aあたり",$I$3*10,1),"")</f>
        <v>0</v>
      </c>
      <c r="AL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L$7),0)
)
/IF($H$5="10aあたり",$I$3*10,1),"")</f>
        <v>0</v>
      </c>
      <c r="AM188" s="35">
        <f ca="1">IFERROR(
(
SUMIFS(IF($H$4="作業時間（hh:mm）",中間処理!$G:$G,中間処理!$I:$I),中間処理!$E:$E,IF($H$3="すべての作付","&lt;&gt;",$H$3),中間処理!$F:$F,$G188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188,中間処理!$B:$B,"予定",中間処理!$C:$C,"&gt;="&amp;$H$1,中間処理!$C:$C,"&lt;="&amp;$H$2,中間処理!$D:$D,AM$7),0)
)
/IF($H$5="10aあたり",$I$3*10,1),"")</f>
        <v>0</v>
      </c>
    </row>
    <row r="189" spans="8:39">
      <c r="H189" s="13"/>
      <c r="I189" s="22" t="str">
        <f>IF(H189="","",
IF(H$4="作業時間（hh:mm）",SUM(J189:AM189),
IF(
COUNTIFS(単価情報!C:C,G189,単価情報!B:B,"作業者",単価情報!K:K,"&gt;="&amp;H$1,単価情報!J:J,"&lt;="&amp;H$2)
+COUNTIFS(単価情報!C:C,G189,単価情報!B:B,"作業者",単価情報!K:K,"",単価情報!J:J,"&lt;="&amp;H$2)=0,
"単価設定なし",SUM(J189:AM189))))</f>
        <v/>
      </c>
      <c r="J189" s="34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J$7),0)
)
/IF($H$5="10aあたり",$I$3*10,1),"")</f>
        <v>0</v>
      </c>
      <c r="K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K$7),0)
)
/IF($H$5="10aあたり",$I$3*10,1),"")</f>
        <v>0</v>
      </c>
      <c r="L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L$7),0)
)
/IF($H$5="10aあたり",$I$3*10,1),"")</f>
        <v>0</v>
      </c>
      <c r="M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M$7),0)
)
/IF($H$5="10aあたり",$I$3*10,1),"")</f>
        <v>0</v>
      </c>
      <c r="N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N$7),0)
)
/IF($H$5="10aあたり",$I$3*10,1),"")</f>
        <v>0</v>
      </c>
      <c r="O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O$7),0)
)
/IF($H$5="10aあたり",$I$3*10,1),"")</f>
        <v>0</v>
      </c>
      <c r="P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P$7),0)
)
/IF($H$5="10aあたり",$I$3*10,1),"")</f>
        <v>0</v>
      </c>
      <c r="Q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Q$7),0)
)
/IF($H$5="10aあたり",$I$3*10,1),"")</f>
        <v>0</v>
      </c>
      <c r="R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R$7),0)
)
/IF($H$5="10aあたり",$I$3*10,1),"")</f>
        <v>0</v>
      </c>
      <c r="S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S$7),0)
)
/IF($H$5="10aあたり",$I$3*10,1),"")</f>
        <v>0</v>
      </c>
      <c r="T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T$7),0)
)
/IF($H$5="10aあたり",$I$3*10,1),"")</f>
        <v>0</v>
      </c>
      <c r="U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U$7),0)
)
/IF($H$5="10aあたり",$I$3*10,1),"")</f>
        <v>0</v>
      </c>
      <c r="V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V$7),0)
)
/IF($H$5="10aあたり",$I$3*10,1),"")</f>
        <v>0</v>
      </c>
      <c r="W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W$7),0)
)
/IF($H$5="10aあたり",$I$3*10,1),"")</f>
        <v>0</v>
      </c>
      <c r="X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X$7),0)
)
/IF($H$5="10aあたり",$I$3*10,1),"")</f>
        <v>0</v>
      </c>
      <c r="Y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Y$7),0)
)
/IF($H$5="10aあたり",$I$3*10,1),"")</f>
        <v>0</v>
      </c>
      <c r="Z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Z$7),0)
)
/IF($H$5="10aあたり",$I$3*10,1),"")</f>
        <v>0</v>
      </c>
      <c r="AA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A$7),0)
)
/IF($H$5="10aあたり",$I$3*10,1),"")</f>
        <v>0</v>
      </c>
      <c r="AB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B$7),0)
)
/IF($H$5="10aあたり",$I$3*10,1),"")</f>
        <v>0</v>
      </c>
      <c r="AC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C$7),0)
)
/IF($H$5="10aあたり",$I$3*10,1),"")</f>
        <v>0</v>
      </c>
      <c r="AD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D$7),0)
)
/IF($H$5="10aあたり",$I$3*10,1),"")</f>
        <v>0</v>
      </c>
      <c r="AE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E$7),0)
)
/IF($H$5="10aあたり",$I$3*10,1),"")</f>
        <v>0</v>
      </c>
      <c r="AF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F$7),0)
)
/IF($H$5="10aあたり",$I$3*10,1),"")</f>
        <v>0</v>
      </c>
      <c r="AG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G$7),0)
)
/IF($H$5="10aあたり",$I$3*10,1),"")</f>
        <v>0</v>
      </c>
      <c r="AH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H$7),0)
)
/IF($H$5="10aあたり",$I$3*10,1),"")</f>
        <v>0</v>
      </c>
      <c r="AI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I$7),0)
)
/IF($H$5="10aあたり",$I$3*10,1),"")</f>
        <v>0</v>
      </c>
      <c r="AJ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J$7),0)
)
/IF($H$5="10aあたり",$I$3*10,1),"")</f>
        <v>0</v>
      </c>
      <c r="AK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K$7),0)
)
/IF($H$5="10aあたり",$I$3*10,1),"")</f>
        <v>0</v>
      </c>
      <c r="AL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L$7),0)
)
/IF($H$5="10aあたり",$I$3*10,1),"")</f>
        <v>0</v>
      </c>
      <c r="AM189" s="35">
        <f ca="1">IFERROR(
(
SUMIFS(IF($H$4="作業時間（hh:mm）",中間処理!$G:$G,中間処理!$I:$I),中間処理!$E:$E,IF($H$3="すべての作付","&lt;&gt;",$H$3),中間処理!$F:$F,$G189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189,中間処理!$B:$B,"予定",中間処理!$C:$C,"&gt;="&amp;$H$1,中間処理!$C:$C,"&lt;="&amp;$H$2,中間処理!$D:$D,AM$7),0)
)
/IF($H$5="10aあたり",$I$3*10,1),"")</f>
        <v>0</v>
      </c>
    </row>
    <row r="190" spans="8:39">
      <c r="H190" s="13"/>
      <c r="I190" s="22" t="str">
        <f>IF(H190="","",
IF(H$4="作業時間（hh:mm）",SUM(J190:AM190),
IF(
COUNTIFS(単価情報!C:C,G190,単価情報!B:B,"作業者",単価情報!K:K,"&gt;="&amp;H$1,単価情報!J:J,"&lt;="&amp;H$2)
+COUNTIFS(単価情報!C:C,G190,単価情報!B:B,"作業者",単価情報!K:K,"",単価情報!J:J,"&lt;="&amp;H$2)=0,
"単価設定なし",SUM(J190:AM190))))</f>
        <v/>
      </c>
      <c r="J190" s="34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J$7),0)
)
/IF($H$5="10aあたり",$I$3*10,1),"")</f>
        <v>0</v>
      </c>
      <c r="K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K$7),0)
)
/IF($H$5="10aあたり",$I$3*10,1),"")</f>
        <v>0</v>
      </c>
      <c r="L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L$7),0)
)
/IF($H$5="10aあたり",$I$3*10,1),"")</f>
        <v>0</v>
      </c>
      <c r="M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M$7),0)
)
/IF($H$5="10aあたり",$I$3*10,1),"")</f>
        <v>0</v>
      </c>
      <c r="N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N$7),0)
)
/IF($H$5="10aあたり",$I$3*10,1),"")</f>
        <v>0</v>
      </c>
      <c r="O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O$7),0)
)
/IF($H$5="10aあたり",$I$3*10,1),"")</f>
        <v>0</v>
      </c>
      <c r="P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P$7),0)
)
/IF($H$5="10aあたり",$I$3*10,1),"")</f>
        <v>0</v>
      </c>
      <c r="Q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Q$7),0)
)
/IF($H$5="10aあたり",$I$3*10,1),"")</f>
        <v>0</v>
      </c>
      <c r="R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R$7),0)
)
/IF($H$5="10aあたり",$I$3*10,1),"")</f>
        <v>0</v>
      </c>
      <c r="S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S$7),0)
)
/IF($H$5="10aあたり",$I$3*10,1),"")</f>
        <v>0</v>
      </c>
      <c r="T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T$7),0)
)
/IF($H$5="10aあたり",$I$3*10,1),"")</f>
        <v>0</v>
      </c>
      <c r="U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U$7),0)
)
/IF($H$5="10aあたり",$I$3*10,1),"")</f>
        <v>0</v>
      </c>
      <c r="V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V$7),0)
)
/IF($H$5="10aあたり",$I$3*10,1),"")</f>
        <v>0</v>
      </c>
      <c r="W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W$7),0)
)
/IF($H$5="10aあたり",$I$3*10,1),"")</f>
        <v>0</v>
      </c>
      <c r="X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X$7),0)
)
/IF($H$5="10aあたり",$I$3*10,1),"")</f>
        <v>0</v>
      </c>
      <c r="Y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Y$7),0)
)
/IF($H$5="10aあたり",$I$3*10,1),"")</f>
        <v>0</v>
      </c>
      <c r="Z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Z$7),0)
)
/IF($H$5="10aあたり",$I$3*10,1),"")</f>
        <v>0</v>
      </c>
      <c r="AA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A$7),0)
)
/IF($H$5="10aあたり",$I$3*10,1),"")</f>
        <v>0</v>
      </c>
      <c r="AB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B$7),0)
)
/IF($H$5="10aあたり",$I$3*10,1),"")</f>
        <v>0</v>
      </c>
      <c r="AC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C$7),0)
)
/IF($H$5="10aあたり",$I$3*10,1),"")</f>
        <v>0</v>
      </c>
      <c r="AD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D$7),0)
)
/IF($H$5="10aあたり",$I$3*10,1),"")</f>
        <v>0</v>
      </c>
      <c r="AE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E$7),0)
)
/IF($H$5="10aあたり",$I$3*10,1),"")</f>
        <v>0</v>
      </c>
      <c r="AF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F$7),0)
)
/IF($H$5="10aあたり",$I$3*10,1),"")</f>
        <v>0</v>
      </c>
      <c r="AG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G$7),0)
)
/IF($H$5="10aあたり",$I$3*10,1),"")</f>
        <v>0</v>
      </c>
      <c r="AH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H$7),0)
)
/IF($H$5="10aあたり",$I$3*10,1),"")</f>
        <v>0</v>
      </c>
      <c r="AI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I$7),0)
)
/IF($H$5="10aあたり",$I$3*10,1),"")</f>
        <v>0</v>
      </c>
      <c r="AJ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J$7),0)
)
/IF($H$5="10aあたり",$I$3*10,1),"")</f>
        <v>0</v>
      </c>
      <c r="AK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K$7),0)
)
/IF($H$5="10aあたり",$I$3*10,1),"")</f>
        <v>0</v>
      </c>
      <c r="AL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L$7),0)
)
/IF($H$5="10aあたり",$I$3*10,1),"")</f>
        <v>0</v>
      </c>
      <c r="AM190" s="35">
        <f ca="1">IFERROR(
(
SUMIFS(IF($H$4="作業時間（hh:mm）",中間処理!$G:$G,中間処理!$I:$I),中間処理!$E:$E,IF($H$3="すべての作付","&lt;&gt;",$H$3),中間処理!$F:$F,$G190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190,中間処理!$B:$B,"予定",中間処理!$C:$C,"&gt;="&amp;$H$1,中間処理!$C:$C,"&lt;="&amp;$H$2,中間処理!$D:$D,AM$7),0)
)
/IF($H$5="10aあたり",$I$3*10,1),"")</f>
        <v>0</v>
      </c>
    </row>
    <row r="191" spans="8:39">
      <c r="H191" s="13"/>
      <c r="I191" s="22" t="str">
        <f>IF(H191="","",
IF(H$4="作業時間（hh:mm）",SUM(J191:AM191),
IF(
COUNTIFS(単価情報!C:C,G191,単価情報!B:B,"作業者",単価情報!K:K,"&gt;="&amp;H$1,単価情報!J:J,"&lt;="&amp;H$2)
+COUNTIFS(単価情報!C:C,G191,単価情報!B:B,"作業者",単価情報!K:K,"",単価情報!J:J,"&lt;="&amp;H$2)=0,
"単価設定なし",SUM(J191:AM191))))</f>
        <v/>
      </c>
      <c r="J191" s="34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J$7),0)
)
/IF($H$5="10aあたり",$I$3*10,1),"")</f>
        <v>0</v>
      </c>
      <c r="K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K$7),0)
)
/IF($H$5="10aあたり",$I$3*10,1),"")</f>
        <v>0</v>
      </c>
      <c r="L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L$7),0)
)
/IF($H$5="10aあたり",$I$3*10,1),"")</f>
        <v>0</v>
      </c>
      <c r="M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M$7),0)
)
/IF($H$5="10aあたり",$I$3*10,1),"")</f>
        <v>0</v>
      </c>
      <c r="N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N$7),0)
)
/IF($H$5="10aあたり",$I$3*10,1),"")</f>
        <v>0</v>
      </c>
      <c r="O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O$7),0)
)
/IF($H$5="10aあたり",$I$3*10,1),"")</f>
        <v>0</v>
      </c>
      <c r="P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P$7),0)
)
/IF($H$5="10aあたり",$I$3*10,1),"")</f>
        <v>0</v>
      </c>
      <c r="Q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Q$7),0)
)
/IF($H$5="10aあたり",$I$3*10,1),"")</f>
        <v>0</v>
      </c>
      <c r="R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R$7),0)
)
/IF($H$5="10aあたり",$I$3*10,1),"")</f>
        <v>0</v>
      </c>
      <c r="S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S$7),0)
)
/IF($H$5="10aあたり",$I$3*10,1),"")</f>
        <v>0</v>
      </c>
      <c r="T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T$7),0)
)
/IF($H$5="10aあたり",$I$3*10,1),"")</f>
        <v>0</v>
      </c>
      <c r="U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U$7),0)
)
/IF($H$5="10aあたり",$I$3*10,1),"")</f>
        <v>0</v>
      </c>
      <c r="V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V$7),0)
)
/IF($H$5="10aあたり",$I$3*10,1),"")</f>
        <v>0</v>
      </c>
      <c r="W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W$7),0)
)
/IF($H$5="10aあたり",$I$3*10,1),"")</f>
        <v>0</v>
      </c>
      <c r="X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X$7),0)
)
/IF($H$5="10aあたり",$I$3*10,1),"")</f>
        <v>0</v>
      </c>
      <c r="Y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Y$7),0)
)
/IF($H$5="10aあたり",$I$3*10,1),"")</f>
        <v>0</v>
      </c>
      <c r="Z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Z$7),0)
)
/IF($H$5="10aあたり",$I$3*10,1),"")</f>
        <v>0</v>
      </c>
      <c r="AA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A$7),0)
)
/IF($H$5="10aあたり",$I$3*10,1),"")</f>
        <v>0</v>
      </c>
      <c r="AB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B$7),0)
)
/IF($H$5="10aあたり",$I$3*10,1),"")</f>
        <v>0</v>
      </c>
      <c r="AC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C$7),0)
)
/IF($H$5="10aあたり",$I$3*10,1),"")</f>
        <v>0</v>
      </c>
      <c r="AD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D$7),0)
)
/IF($H$5="10aあたり",$I$3*10,1),"")</f>
        <v>0</v>
      </c>
      <c r="AE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E$7),0)
)
/IF($H$5="10aあたり",$I$3*10,1),"")</f>
        <v>0</v>
      </c>
      <c r="AF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F$7),0)
)
/IF($H$5="10aあたり",$I$3*10,1),"")</f>
        <v>0</v>
      </c>
      <c r="AG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G$7),0)
)
/IF($H$5="10aあたり",$I$3*10,1),"")</f>
        <v>0</v>
      </c>
      <c r="AH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H$7),0)
)
/IF($H$5="10aあたり",$I$3*10,1),"")</f>
        <v>0</v>
      </c>
      <c r="AI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I$7),0)
)
/IF($H$5="10aあたり",$I$3*10,1),"")</f>
        <v>0</v>
      </c>
      <c r="AJ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J$7),0)
)
/IF($H$5="10aあたり",$I$3*10,1),"")</f>
        <v>0</v>
      </c>
      <c r="AK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K$7),0)
)
/IF($H$5="10aあたり",$I$3*10,1),"")</f>
        <v>0</v>
      </c>
      <c r="AL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L$7),0)
)
/IF($H$5="10aあたり",$I$3*10,1),"")</f>
        <v>0</v>
      </c>
      <c r="AM191" s="35">
        <f ca="1">IFERROR(
(
SUMIFS(IF($H$4="作業時間（hh:mm）",中間処理!$G:$G,中間処理!$I:$I),中間処理!$E:$E,IF($H$3="すべての作付","&lt;&gt;",$H$3),中間処理!$F:$F,$G191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191,中間処理!$B:$B,"予定",中間処理!$C:$C,"&gt;="&amp;$H$1,中間処理!$C:$C,"&lt;="&amp;$H$2,中間処理!$D:$D,AM$7),0)
)
/IF($H$5="10aあたり",$I$3*10,1),"")</f>
        <v>0</v>
      </c>
    </row>
    <row r="192" spans="8:39">
      <c r="H192" s="13"/>
      <c r="I192" s="22" t="str">
        <f>IF(H192="","",
IF(H$4="作業時間（hh:mm）",SUM(J192:AM192),
IF(
COUNTIFS(単価情報!C:C,G192,単価情報!B:B,"作業者",単価情報!K:K,"&gt;="&amp;H$1,単価情報!J:J,"&lt;="&amp;H$2)
+COUNTIFS(単価情報!C:C,G192,単価情報!B:B,"作業者",単価情報!K:K,"",単価情報!J:J,"&lt;="&amp;H$2)=0,
"単価設定なし",SUM(J192:AM192))))</f>
        <v/>
      </c>
      <c r="J192" s="34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J$7),0)
)
/IF($H$5="10aあたり",$I$3*10,1),"")</f>
        <v>0</v>
      </c>
      <c r="K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K$7),0)
)
/IF($H$5="10aあたり",$I$3*10,1),"")</f>
        <v>0</v>
      </c>
      <c r="L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L$7),0)
)
/IF($H$5="10aあたり",$I$3*10,1),"")</f>
        <v>0</v>
      </c>
      <c r="M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M$7),0)
)
/IF($H$5="10aあたり",$I$3*10,1),"")</f>
        <v>0</v>
      </c>
      <c r="N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N$7),0)
)
/IF($H$5="10aあたり",$I$3*10,1),"")</f>
        <v>0</v>
      </c>
      <c r="O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O$7),0)
)
/IF($H$5="10aあたり",$I$3*10,1),"")</f>
        <v>0</v>
      </c>
      <c r="P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P$7),0)
)
/IF($H$5="10aあたり",$I$3*10,1),"")</f>
        <v>0</v>
      </c>
      <c r="Q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Q$7),0)
)
/IF($H$5="10aあたり",$I$3*10,1),"")</f>
        <v>0</v>
      </c>
      <c r="R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R$7),0)
)
/IF($H$5="10aあたり",$I$3*10,1),"")</f>
        <v>0</v>
      </c>
      <c r="S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S$7),0)
)
/IF($H$5="10aあたり",$I$3*10,1),"")</f>
        <v>0</v>
      </c>
      <c r="T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T$7),0)
)
/IF($H$5="10aあたり",$I$3*10,1),"")</f>
        <v>0</v>
      </c>
      <c r="U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U$7),0)
)
/IF($H$5="10aあたり",$I$3*10,1),"")</f>
        <v>0</v>
      </c>
      <c r="V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V$7),0)
)
/IF($H$5="10aあたり",$I$3*10,1),"")</f>
        <v>0</v>
      </c>
      <c r="W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W$7),0)
)
/IF($H$5="10aあたり",$I$3*10,1),"")</f>
        <v>0</v>
      </c>
      <c r="X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X$7),0)
)
/IF($H$5="10aあたり",$I$3*10,1),"")</f>
        <v>0</v>
      </c>
      <c r="Y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Y$7),0)
)
/IF($H$5="10aあたり",$I$3*10,1),"")</f>
        <v>0</v>
      </c>
      <c r="Z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Z$7),0)
)
/IF($H$5="10aあたり",$I$3*10,1),"")</f>
        <v>0</v>
      </c>
      <c r="AA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A$7),0)
)
/IF($H$5="10aあたり",$I$3*10,1),"")</f>
        <v>0</v>
      </c>
      <c r="AB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B$7),0)
)
/IF($H$5="10aあたり",$I$3*10,1),"")</f>
        <v>0</v>
      </c>
      <c r="AC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C$7),0)
)
/IF($H$5="10aあたり",$I$3*10,1),"")</f>
        <v>0</v>
      </c>
      <c r="AD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D$7),0)
)
/IF($H$5="10aあたり",$I$3*10,1),"")</f>
        <v>0</v>
      </c>
      <c r="AE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E$7),0)
)
/IF($H$5="10aあたり",$I$3*10,1),"")</f>
        <v>0</v>
      </c>
      <c r="AF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F$7),0)
)
/IF($H$5="10aあたり",$I$3*10,1),"")</f>
        <v>0</v>
      </c>
      <c r="AG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G$7),0)
)
/IF($H$5="10aあたり",$I$3*10,1),"")</f>
        <v>0</v>
      </c>
      <c r="AH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H$7),0)
)
/IF($H$5="10aあたり",$I$3*10,1),"")</f>
        <v>0</v>
      </c>
      <c r="AI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I$7),0)
)
/IF($H$5="10aあたり",$I$3*10,1),"")</f>
        <v>0</v>
      </c>
      <c r="AJ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J$7),0)
)
/IF($H$5="10aあたり",$I$3*10,1),"")</f>
        <v>0</v>
      </c>
      <c r="AK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K$7),0)
)
/IF($H$5="10aあたり",$I$3*10,1),"")</f>
        <v>0</v>
      </c>
      <c r="AL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L$7),0)
)
/IF($H$5="10aあたり",$I$3*10,1),"")</f>
        <v>0</v>
      </c>
      <c r="AM192" s="35">
        <f ca="1">IFERROR(
(
SUMIFS(IF($H$4="作業時間（hh:mm）",中間処理!$G:$G,中間処理!$I:$I),中間処理!$E:$E,IF($H$3="すべての作付","&lt;&gt;",$H$3),中間処理!$F:$F,$G192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192,中間処理!$B:$B,"予定",中間処理!$C:$C,"&gt;="&amp;$H$1,中間処理!$C:$C,"&lt;="&amp;$H$2,中間処理!$D:$D,AM$7),0)
)
/IF($H$5="10aあたり",$I$3*10,1),"")</f>
        <v>0</v>
      </c>
    </row>
    <row r="193" spans="8:39">
      <c r="H193" s="13"/>
      <c r="I193" s="22" t="str">
        <f>IF(H193="","",
IF(H$4="作業時間（hh:mm）",SUM(J193:AM193),
IF(
COUNTIFS(単価情報!C:C,G193,単価情報!B:B,"作業者",単価情報!K:K,"&gt;="&amp;H$1,単価情報!J:J,"&lt;="&amp;H$2)
+COUNTIFS(単価情報!C:C,G193,単価情報!B:B,"作業者",単価情報!K:K,"",単価情報!J:J,"&lt;="&amp;H$2)=0,
"単価設定なし",SUM(J193:AM193))))</f>
        <v/>
      </c>
      <c r="J193" s="34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J$7),0)
)
/IF($H$5="10aあたり",$I$3*10,1),"")</f>
        <v>0</v>
      </c>
      <c r="K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K$7),0)
)
/IF($H$5="10aあたり",$I$3*10,1),"")</f>
        <v>0</v>
      </c>
      <c r="L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L$7),0)
)
/IF($H$5="10aあたり",$I$3*10,1),"")</f>
        <v>0</v>
      </c>
      <c r="M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M$7),0)
)
/IF($H$5="10aあたり",$I$3*10,1),"")</f>
        <v>0</v>
      </c>
      <c r="N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N$7),0)
)
/IF($H$5="10aあたり",$I$3*10,1),"")</f>
        <v>0</v>
      </c>
      <c r="O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O$7),0)
)
/IF($H$5="10aあたり",$I$3*10,1),"")</f>
        <v>0</v>
      </c>
      <c r="P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P$7),0)
)
/IF($H$5="10aあたり",$I$3*10,1),"")</f>
        <v>0</v>
      </c>
      <c r="Q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Q$7),0)
)
/IF($H$5="10aあたり",$I$3*10,1),"")</f>
        <v>0</v>
      </c>
      <c r="R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R$7),0)
)
/IF($H$5="10aあたり",$I$3*10,1),"")</f>
        <v>0</v>
      </c>
      <c r="S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S$7),0)
)
/IF($H$5="10aあたり",$I$3*10,1),"")</f>
        <v>0</v>
      </c>
      <c r="T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T$7),0)
)
/IF($H$5="10aあたり",$I$3*10,1),"")</f>
        <v>0</v>
      </c>
      <c r="U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U$7),0)
)
/IF($H$5="10aあたり",$I$3*10,1),"")</f>
        <v>0</v>
      </c>
      <c r="V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V$7),0)
)
/IF($H$5="10aあたり",$I$3*10,1),"")</f>
        <v>0</v>
      </c>
      <c r="W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W$7),0)
)
/IF($H$5="10aあたり",$I$3*10,1),"")</f>
        <v>0</v>
      </c>
      <c r="X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X$7),0)
)
/IF($H$5="10aあたり",$I$3*10,1),"")</f>
        <v>0</v>
      </c>
      <c r="Y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Y$7),0)
)
/IF($H$5="10aあたり",$I$3*10,1),"")</f>
        <v>0</v>
      </c>
      <c r="Z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Z$7),0)
)
/IF($H$5="10aあたり",$I$3*10,1),"")</f>
        <v>0</v>
      </c>
      <c r="AA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A$7),0)
)
/IF($H$5="10aあたり",$I$3*10,1),"")</f>
        <v>0</v>
      </c>
      <c r="AB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B$7),0)
)
/IF($H$5="10aあたり",$I$3*10,1),"")</f>
        <v>0</v>
      </c>
      <c r="AC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C$7),0)
)
/IF($H$5="10aあたり",$I$3*10,1),"")</f>
        <v>0</v>
      </c>
      <c r="AD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D$7),0)
)
/IF($H$5="10aあたり",$I$3*10,1),"")</f>
        <v>0</v>
      </c>
      <c r="AE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E$7),0)
)
/IF($H$5="10aあたり",$I$3*10,1),"")</f>
        <v>0</v>
      </c>
      <c r="AF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F$7),0)
)
/IF($H$5="10aあたり",$I$3*10,1),"")</f>
        <v>0</v>
      </c>
      <c r="AG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G$7),0)
)
/IF($H$5="10aあたり",$I$3*10,1),"")</f>
        <v>0</v>
      </c>
      <c r="AH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H$7),0)
)
/IF($H$5="10aあたり",$I$3*10,1),"")</f>
        <v>0</v>
      </c>
      <c r="AI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I$7),0)
)
/IF($H$5="10aあたり",$I$3*10,1),"")</f>
        <v>0</v>
      </c>
      <c r="AJ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J$7),0)
)
/IF($H$5="10aあたり",$I$3*10,1),"")</f>
        <v>0</v>
      </c>
      <c r="AK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K$7),0)
)
/IF($H$5="10aあたり",$I$3*10,1),"")</f>
        <v>0</v>
      </c>
      <c r="AL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L$7),0)
)
/IF($H$5="10aあたり",$I$3*10,1),"")</f>
        <v>0</v>
      </c>
      <c r="AM193" s="35">
        <f ca="1">IFERROR(
(
SUMIFS(IF($H$4="作業時間（hh:mm）",中間処理!$G:$G,中間処理!$I:$I),中間処理!$E:$E,IF($H$3="すべての作付","&lt;&gt;",$H$3),中間処理!$F:$F,$G193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193,中間処理!$B:$B,"予定",中間処理!$C:$C,"&gt;="&amp;$H$1,中間処理!$C:$C,"&lt;="&amp;$H$2,中間処理!$D:$D,AM$7),0)
)
/IF($H$5="10aあたり",$I$3*10,1),"")</f>
        <v>0</v>
      </c>
    </row>
    <row r="194" spans="8:39">
      <c r="H194" s="13"/>
      <c r="I194" s="22" t="str">
        <f>IF(H194="","",
IF(H$4="作業時間（hh:mm）",SUM(J194:AM194),
IF(
COUNTIFS(単価情報!C:C,G194,単価情報!B:B,"作業者",単価情報!K:K,"&gt;="&amp;H$1,単価情報!J:J,"&lt;="&amp;H$2)
+COUNTIFS(単価情報!C:C,G194,単価情報!B:B,"作業者",単価情報!K:K,"",単価情報!J:J,"&lt;="&amp;H$2)=0,
"単価設定なし",SUM(J194:AM194))))</f>
        <v/>
      </c>
      <c r="J194" s="34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J$7),0)
)
/IF($H$5="10aあたり",$I$3*10,1),"")</f>
        <v>0</v>
      </c>
      <c r="K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K$7),0)
)
/IF($H$5="10aあたり",$I$3*10,1),"")</f>
        <v>0</v>
      </c>
      <c r="L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L$7),0)
)
/IF($H$5="10aあたり",$I$3*10,1),"")</f>
        <v>0</v>
      </c>
      <c r="M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M$7),0)
)
/IF($H$5="10aあたり",$I$3*10,1),"")</f>
        <v>0</v>
      </c>
      <c r="N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N$7),0)
)
/IF($H$5="10aあたり",$I$3*10,1),"")</f>
        <v>0</v>
      </c>
      <c r="O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O$7),0)
)
/IF($H$5="10aあたり",$I$3*10,1),"")</f>
        <v>0</v>
      </c>
      <c r="P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P$7),0)
)
/IF($H$5="10aあたり",$I$3*10,1),"")</f>
        <v>0</v>
      </c>
      <c r="Q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Q$7),0)
)
/IF($H$5="10aあたり",$I$3*10,1),"")</f>
        <v>0</v>
      </c>
      <c r="R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R$7),0)
)
/IF($H$5="10aあたり",$I$3*10,1),"")</f>
        <v>0</v>
      </c>
      <c r="S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S$7),0)
)
/IF($H$5="10aあたり",$I$3*10,1),"")</f>
        <v>0</v>
      </c>
      <c r="T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T$7),0)
)
/IF($H$5="10aあたり",$I$3*10,1),"")</f>
        <v>0</v>
      </c>
      <c r="U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U$7),0)
)
/IF($H$5="10aあたり",$I$3*10,1),"")</f>
        <v>0</v>
      </c>
      <c r="V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V$7),0)
)
/IF($H$5="10aあたり",$I$3*10,1),"")</f>
        <v>0</v>
      </c>
      <c r="W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W$7),0)
)
/IF($H$5="10aあたり",$I$3*10,1),"")</f>
        <v>0</v>
      </c>
      <c r="X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X$7),0)
)
/IF($H$5="10aあたり",$I$3*10,1),"")</f>
        <v>0</v>
      </c>
      <c r="Y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Y$7),0)
)
/IF($H$5="10aあたり",$I$3*10,1),"")</f>
        <v>0</v>
      </c>
      <c r="Z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Z$7),0)
)
/IF($H$5="10aあたり",$I$3*10,1),"")</f>
        <v>0</v>
      </c>
      <c r="AA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A$7),0)
)
/IF($H$5="10aあたり",$I$3*10,1),"")</f>
        <v>0</v>
      </c>
      <c r="AB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B$7),0)
)
/IF($H$5="10aあたり",$I$3*10,1),"")</f>
        <v>0</v>
      </c>
      <c r="AC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C$7),0)
)
/IF($H$5="10aあたり",$I$3*10,1),"")</f>
        <v>0</v>
      </c>
      <c r="AD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D$7),0)
)
/IF($H$5="10aあたり",$I$3*10,1),"")</f>
        <v>0</v>
      </c>
      <c r="AE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E$7),0)
)
/IF($H$5="10aあたり",$I$3*10,1),"")</f>
        <v>0</v>
      </c>
      <c r="AF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F$7),0)
)
/IF($H$5="10aあたり",$I$3*10,1),"")</f>
        <v>0</v>
      </c>
      <c r="AG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G$7),0)
)
/IF($H$5="10aあたり",$I$3*10,1),"")</f>
        <v>0</v>
      </c>
      <c r="AH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H$7),0)
)
/IF($H$5="10aあたり",$I$3*10,1),"")</f>
        <v>0</v>
      </c>
      <c r="AI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I$7),0)
)
/IF($H$5="10aあたり",$I$3*10,1),"")</f>
        <v>0</v>
      </c>
      <c r="AJ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J$7),0)
)
/IF($H$5="10aあたり",$I$3*10,1),"")</f>
        <v>0</v>
      </c>
      <c r="AK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K$7),0)
)
/IF($H$5="10aあたり",$I$3*10,1),"")</f>
        <v>0</v>
      </c>
      <c r="AL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L$7),0)
)
/IF($H$5="10aあたり",$I$3*10,1),"")</f>
        <v>0</v>
      </c>
      <c r="AM194" s="35">
        <f ca="1">IFERROR(
(
SUMIFS(IF($H$4="作業時間（hh:mm）",中間処理!$G:$G,中間処理!$I:$I),中間処理!$E:$E,IF($H$3="すべての作付","&lt;&gt;",$H$3),中間処理!$F:$F,$G194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194,中間処理!$B:$B,"予定",中間処理!$C:$C,"&gt;="&amp;$H$1,中間処理!$C:$C,"&lt;="&amp;$H$2,中間処理!$D:$D,AM$7),0)
)
/IF($H$5="10aあたり",$I$3*10,1),"")</f>
        <v>0</v>
      </c>
    </row>
    <row r="195" spans="8:39">
      <c r="H195" s="13"/>
      <c r="I195" s="22" t="str">
        <f>IF(H195="","",
IF(H$4="作業時間（hh:mm）",SUM(J195:AM195),
IF(
COUNTIFS(単価情報!C:C,G195,単価情報!B:B,"作業者",単価情報!K:K,"&gt;="&amp;H$1,単価情報!J:J,"&lt;="&amp;H$2)
+COUNTIFS(単価情報!C:C,G195,単価情報!B:B,"作業者",単価情報!K:K,"",単価情報!J:J,"&lt;="&amp;H$2)=0,
"単価設定なし",SUM(J195:AM195))))</f>
        <v/>
      </c>
      <c r="J195" s="34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J$7),0)
)
/IF($H$5="10aあたり",$I$3*10,1),"")</f>
        <v>0</v>
      </c>
      <c r="K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K$7),0)
)
/IF($H$5="10aあたり",$I$3*10,1),"")</f>
        <v>0</v>
      </c>
      <c r="L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L$7),0)
)
/IF($H$5="10aあたり",$I$3*10,1),"")</f>
        <v>0</v>
      </c>
      <c r="M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M$7),0)
)
/IF($H$5="10aあたり",$I$3*10,1),"")</f>
        <v>0</v>
      </c>
      <c r="N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N$7),0)
)
/IF($H$5="10aあたり",$I$3*10,1),"")</f>
        <v>0</v>
      </c>
      <c r="O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O$7),0)
)
/IF($H$5="10aあたり",$I$3*10,1),"")</f>
        <v>0</v>
      </c>
      <c r="P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P$7),0)
)
/IF($H$5="10aあたり",$I$3*10,1),"")</f>
        <v>0</v>
      </c>
      <c r="Q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Q$7),0)
)
/IF($H$5="10aあたり",$I$3*10,1),"")</f>
        <v>0</v>
      </c>
      <c r="R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R$7),0)
)
/IF($H$5="10aあたり",$I$3*10,1),"")</f>
        <v>0</v>
      </c>
      <c r="S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S$7),0)
)
/IF($H$5="10aあたり",$I$3*10,1),"")</f>
        <v>0</v>
      </c>
      <c r="T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T$7),0)
)
/IF($H$5="10aあたり",$I$3*10,1),"")</f>
        <v>0</v>
      </c>
      <c r="U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U$7),0)
)
/IF($H$5="10aあたり",$I$3*10,1),"")</f>
        <v>0</v>
      </c>
      <c r="V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V$7),0)
)
/IF($H$5="10aあたり",$I$3*10,1),"")</f>
        <v>0</v>
      </c>
      <c r="W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W$7),0)
)
/IF($H$5="10aあたり",$I$3*10,1),"")</f>
        <v>0</v>
      </c>
      <c r="X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X$7),0)
)
/IF($H$5="10aあたり",$I$3*10,1),"")</f>
        <v>0</v>
      </c>
      <c r="Y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Y$7),0)
)
/IF($H$5="10aあたり",$I$3*10,1),"")</f>
        <v>0</v>
      </c>
      <c r="Z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Z$7),0)
)
/IF($H$5="10aあたり",$I$3*10,1),"")</f>
        <v>0</v>
      </c>
      <c r="AA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A$7),0)
)
/IF($H$5="10aあたり",$I$3*10,1),"")</f>
        <v>0</v>
      </c>
      <c r="AB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B$7),0)
)
/IF($H$5="10aあたり",$I$3*10,1),"")</f>
        <v>0</v>
      </c>
      <c r="AC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C$7),0)
)
/IF($H$5="10aあたり",$I$3*10,1),"")</f>
        <v>0</v>
      </c>
      <c r="AD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D$7),0)
)
/IF($H$5="10aあたり",$I$3*10,1),"")</f>
        <v>0</v>
      </c>
      <c r="AE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E$7),0)
)
/IF($H$5="10aあたり",$I$3*10,1),"")</f>
        <v>0</v>
      </c>
      <c r="AF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F$7),0)
)
/IF($H$5="10aあたり",$I$3*10,1),"")</f>
        <v>0</v>
      </c>
      <c r="AG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G$7),0)
)
/IF($H$5="10aあたり",$I$3*10,1),"")</f>
        <v>0</v>
      </c>
      <c r="AH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H$7),0)
)
/IF($H$5="10aあたり",$I$3*10,1),"")</f>
        <v>0</v>
      </c>
      <c r="AI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I$7),0)
)
/IF($H$5="10aあたり",$I$3*10,1),"")</f>
        <v>0</v>
      </c>
      <c r="AJ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J$7),0)
)
/IF($H$5="10aあたり",$I$3*10,1),"")</f>
        <v>0</v>
      </c>
      <c r="AK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K$7),0)
)
/IF($H$5="10aあたり",$I$3*10,1),"")</f>
        <v>0</v>
      </c>
      <c r="AL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L$7),0)
)
/IF($H$5="10aあたり",$I$3*10,1),"")</f>
        <v>0</v>
      </c>
      <c r="AM195" s="35">
        <f ca="1">IFERROR(
(
SUMIFS(IF($H$4="作業時間（hh:mm）",中間処理!$G:$G,中間処理!$I:$I),中間処理!$E:$E,IF($H$3="すべての作付","&lt;&gt;",$H$3),中間処理!$F:$F,$G195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195,中間処理!$B:$B,"予定",中間処理!$C:$C,"&gt;="&amp;$H$1,中間処理!$C:$C,"&lt;="&amp;$H$2,中間処理!$D:$D,AM$7),0)
)
/IF($H$5="10aあたり",$I$3*10,1),"")</f>
        <v>0</v>
      </c>
    </row>
    <row r="196" spans="8:39">
      <c r="H196" s="13"/>
      <c r="I196" s="22" t="str">
        <f>IF(H196="","",
IF(H$4="作業時間（hh:mm）",SUM(J196:AM196),
IF(
COUNTIFS(単価情報!C:C,G196,単価情報!B:B,"作業者",単価情報!K:K,"&gt;="&amp;H$1,単価情報!J:J,"&lt;="&amp;H$2)
+COUNTIFS(単価情報!C:C,G196,単価情報!B:B,"作業者",単価情報!K:K,"",単価情報!J:J,"&lt;="&amp;H$2)=0,
"単価設定なし",SUM(J196:AM196))))</f>
        <v/>
      </c>
      <c r="J196" s="34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J$7),0)
)
/IF($H$5="10aあたり",$I$3*10,1),"")</f>
        <v>0</v>
      </c>
      <c r="K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K$7),0)
)
/IF($H$5="10aあたり",$I$3*10,1),"")</f>
        <v>0</v>
      </c>
      <c r="L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L$7),0)
)
/IF($H$5="10aあたり",$I$3*10,1),"")</f>
        <v>0</v>
      </c>
      <c r="M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M$7),0)
)
/IF($H$5="10aあたり",$I$3*10,1),"")</f>
        <v>0</v>
      </c>
      <c r="N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N$7),0)
)
/IF($H$5="10aあたり",$I$3*10,1),"")</f>
        <v>0</v>
      </c>
      <c r="O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O$7),0)
)
/IF($H$5="10aあたり",$I$3*10,1),"")</f>
        <v>0</v>
      </c>
      <c r="P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P$7),0)
)
/IF($H$5="10aあたり",$I$3*10,1),"")</f>
        <v>0</v>
      </c>
      <c r="Q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Q$7),0)
)
/IF($H$5="10aあたり",$I$3*10,1),"")</f>
        <v>0</v>
      </c>
      <c r="R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R$7),0)
)
/IF($H$5="10aあたり",$I$3*10,1),"")</f>
        <v>0</v>
      </c>
      <c r="S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S$7),0)
)
/IF($H$5="10aあたり",$I$3*10,1),"")</f>
        <v>0</v>
      </c>
      <c r="T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T$7),0)
)
/IF($H$5="10aあたり",$I$3*10,1),"")</f>
        <v>0</v>
      </c>
      <c r="U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U$7),0)
)
/IF($H$5="10aあたり",$I$3*10,1),"")</f>
        <v>0</v>
      </c>
      <c r="V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V$7),0)
)
/IF($H$5="10aあたり",$I$3*10,1),"")</f>
        <v>0</v>
      </c>
      <c r="W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W$7),0)
)
/IF($H$5="10aあたり",$I$3*10,1),"")</f>
        <v>0</v>
      </c>
      <c r="X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X$7),0)
)
/IF($H$5="10aあたり",$I$3*10,1),"")</f>
        <v>0</v>
      </c>
      <c r="Y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Y$7),0)
)
/IF($H$5="10aあたり",$I$3*10,1),"")</f>
        <v>0</v>
      </c>
      <c r="Z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Z$7),0)
)
/IF($H$5="10aあたり",$I$3*10,1),"")</f>
        <v>0</v>
      </c>
      <c r="AA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A$7),0)
)
/IF($H$5="10aあたり",$I$3*10,1),"")</f>
        <v>0</v>
      </c>
      <c r="AB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B$7),0)
)
/IF($H$5="10aあたり",$I$3*10,1),"")</f>
        <v>0</v>
      </c>
      <c r="AC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C$7),0)
)
/IF($H$5="10aあたり",$I$3*10,1),"")</f>
        <v>0</v>
      </c>
      <c r="AD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D$7),0)
)
/IF($H$5="10aあたり",$I$3*10,1),"")</f>
        <v>0</v>
      </c>
      <c r="AE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E$7),0)
)
/IF($H$5="10aあたり",$I$3*10,1),"")</f>
        <v>0</v>
      </c>
      <c r="AF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F$7),0)
)
/IF($H$5="10aあたり",$I$3*10,1),"")</f>
        <v>0</v>
      </c>
      <c r="AG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G$7),0)
)
/IF($H$5="10aあたり",$I$3*10,1),"")</f>
        <v>0</v>
      </c>
      <c r="AH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H$7),0)
)
/IF($H$5="10aあたり",$I$3*10,1),"")</f>
        <v>0</v>
      </c>
      <c r="AI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I$7),0)
)
/IF($H$5="10aあたり",$I$3*10,1),"")</f>
        <v>0</v>
      </c>
      <c r="AJ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J$7),0)
)
/IF($H$5="10aあたり",$I$3*10,1),"")</f>
        <v>0</v>
      </c>
      <c r="AK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K$7),0)
)
/IF($H$5="10aあたり",$I$3*10,1),"")</f>
        <v>0</v>
      </c>
      <c r="AL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L$7),0)
)
/IF($H$5="10aあたり",$I$3*10,1),"")</f>
        <v>0</v>
      </c>
      <c r="AM196" s="35">
        <f ca="1">IFERROR(
(
SUMIFS(IF($H$4="作業時間（hh:mm）",中間処理!$G:$G,中間処理!$I:$I),中間処理!$E:$E,IF($H$3="すべての作付","&lt;&gt;",$H$3),中間処理!$F:$F,$G196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196,中間処理!$B:$B,"予定",中間処理!$C:$C,"&gt;="&amp;$H$1,中間処理!$C:$C,"&lt;="&amp;$H$2,中間処理!$D:$D,AM$7),0)
)
/IF($H$5="10aあたり",$I$3*10,1),"")</f>
        <v>0</v>
      </c>
    </row>
    <row r="197" spans="8:39">
      <c r="H197" s="13"/>
      <c r="I197" s="22" t="str">
        <f>IF(H197="","",
IF(H$4="作業時間（hh:mm）",SUM(J197:AM197),
IF(
COUNTIFS(単価情報!C:C,G197,単価情報!B:B,"作業者",単価情報!K:K,"&gt;="&amp;H$1,単価情報!J:J,"&lt;="&amp;H$2)
+COUNTIFS(単価情報!C:C,G197,単価情報!B:B,"作業者",単価情報!K:K,"",単価情報!J:J,"&lt;="&amp;H$2)=0,
"単価設定なし",SUM(J197:AM197))))</f>
        <v/>
      </c>
      <c r="J197" s="34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J$7),0)
)
/IF($H$5="10aあたり",$I$3*10,1),"")</f>
        <v>0</v>
      </c>
      <c r="K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K$7),0)
)
/IF($H$5="10aあたり",$I$3*10,1),"")</f>
        <v>0</v>
      </c>
      <c r="L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L$7),0)
)
/IF($H$5="10aあたり",$I$3*10,1),"")</f>
        <v>0</v>
      </c>
      <c r="M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M$7),0)
)
/IF($H$5="10aあたり",$I$3*10,1),"")</f>
        <v>0</v>
      </c>
      <c r="N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N$7),0)
)
/IF($H$5="10aあたり",$I$3*10,1),"")</f>
        <v>0</v>
      </c>
      <c r="O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O$7),0)
)
/IF($H$5="10aあたり",$I$3*10,1),"")</f>
        <v>0</v>
      </c>
      <c r="P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P$7),0)
)
/IF($H$5="10aあたり",$I$3*10,1),"")</f>
        <v>0</v>
      </c>
      <c r="Q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Q$7),0)
)
/IF($H$5="10aあたり",$I$3*10,1),"")</f>
        <v>0</v>
      </c>
      <c r="R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R$7),0)
)
/IF($H$5="10aあたり",$I$3*10,1),"")</f>
        <v>0</v>
      </c>
      <c r="S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S$7),0)
)
/IF($H$5="10aあたり",$I$3*10,1),"")</f>
        <v>0</v>
      </c>
      <c r="T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T$7),0)
)
/IF($H$5="10aあたり",$I$3*10,1),"")</f>
        <v>0</v>
      </c>
      <c r="U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U$7),0)
)
/IF($H$5="10aあたり",$I$3*10,1),"")</f>
        <v>0</v>
      </c>
      <c r="V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V$7),0)
)
/IF($H$5="10aあたり",$I$3*10,1),"")</f>
        <v>0</v>
      </c>
      <c r="W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W$7),0)
)
/IF($H$5="10aあたり",$I$3*10,1),"")</f>
        <v>0</v>
      </c>
      <c r="X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X$7),0)
)
/IF($H$5="10aあたり",$I$3*10,1),"")</f>
        <v>0</v>
      </c>
      <c r="Y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Y$7),0)
)
/IF($H$5="10aあたり",$I$3*10,1),"")</f>
        <v>0</v>
      </c>
      <c r="Z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Z$7),0)
)
/IF($H$5="10aあたり",$I$3*10,1),"")</f>
        <v>0</v>
      </c>
      <c r="AA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A$7),0)
)
/IF($H$5="10aあたり",$I$3*10,1),"")</f>
        <v>0</v>
      </c>
      <c r="AB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B$7),0)
)
/IF($H$5="10aあたり",$I$3*10,1),"")</f>
        <v>0</v>
      </c>
      <c r="AC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C$7),0)
)
/IF($H$5="10aあたり",$I$3*10,1),"")</f>
        <v>0</v>
      </c>
      <c r="AD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D$7),0)
)
/IF($H$5="10aあたり",$I$3*10,1),"")</f>
        <v>0</v>
      </c>
      <c r="AE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E$7),0)
)
/IF($H$5="10aあたり",$I$3*10,1),"")</f>
        <v>0</v>
      </c>
      <c r="AF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F$7),0)
)
/IF($H$5="10aあたり",$I$3*10,1),"")</f>
        <v>0</v>
      </c>
      <c r="AG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G$7),0)
)
/IF($H$5="10aあたり",$I$3*10,1),"")</f>
        <v>0</v>
      </c>
      <c r="AH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H$7),0)
)
/IF($H$5="10aあたり",$I$3*10,1),"")</f>
        <v>0</v>
      </c>
      <c r="AI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I$7),0)
)
/IF($H$5="10aあたり",$I$3*10,1),"")</f>
        <v>0</v>
      </c>
      <c r="AJ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J$7),0)
)
/IF($H$5="10aあたり",$I$3*10,1),"")</f>
        <v>0</v>
      </c>
      <c r="AK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K$7),0)
)
/IF($H$5="10aあたり",$I$3*10,1),"")</f>
        <v>0</v>
      </c>
      <c r="AL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L$7),0)
)
/IF($H$5="10aあたり",$I$3*10,1),"")</f>
        <v>0</v>
      </c>
      <c r="AM197" s="35">
        <f ca="1">IFERROR(
(
SUMIFS(IF($H$4="作業時間（hh:mm）",中間処理!$G:$G,中間処理!$I:$I),中間処理!$E:$E,IF($H$3="すべての作付","&lt;&gt;",$H$3),中間処理!$F:$F,$G197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197,中間処理!$B:$B,"予定",中間処理!$C:$C,"&gt;="&amp;$H$1,中間処理!$C:$C,"&lt;="&amp;$H$2,中間処理!$D:$D,AM$7),0)
)
/IF($H$5="10aあたり",$I$3*10,1),"")</f>
        <v>0</v>
      </c>
    </row>
    <row r="198" spans="8:39">
      <c r="H198" s="13"/>
      <c r="I198" s="22" t="str">
        <f>IF(H198="","",
IF(H$4="作業時間（hh:mm）",SUM(J198:AM198),
IF(
COUNTIFS(単価情報!C:C,G198,単価情報!B:B,"作業者",単価情報!K:K,"&gt;="&amp;H$1,単価情報!J:J,"&lt;="&amp;H$2)
+COUNTIFS(単価情報!C:C,G198,単価情報!B:B,"作業者",単価情報!K:K,"",単価情報!J:J,"&lt;="&amp;H$2)=0,
"単価設定なし",SUM(J198:AM198))))</f>
        <v/>
      </c>
      <c r="J198" s="34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J$7),0)
)
/IF($H$5="10aあたり",$I$3*10,1),"")</f>
        <v>0</v>
      </c>
      <c r="K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K$7),0)
)
/IF($H$5="10aあたり",$I$3*10,1),"")</f>
        <v>0</v>
      </c>
      <c r="L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L$7),0)
)
/IF($H$5="10aあたり",$I$3*10,1),"")</f>
        <v>0</v>
      </c>
      <c r="M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M$7),0)
)
/IF($H$5="10aあたり",$I$3*10,1),"")</f>
        <v>0</v>
      </c>
      <c r="N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N$7),0)
)
/IF($H$5="10aあたり",$I$3*10,1),"")</f>
        <v>0</v>
      </c>
      <c r="O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O$7),0)
)
/IF($H$5="10aあたり",$I$3*10,1),"")</f>
        <v>0</v>
      </c>
      <c r="P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P$7),0)
)
/IF($H$5="10aあたり",$I$3*10,1),"")</f>
        <v>0</v>
      </c>
      <c r="Q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Q$7),0)
)
/IF($H$5="10aあたり",$I$3*10,1),"")</f>
        <v>0</v>
      </c>
      <c r="R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R$7),0)
)
/IF($H$5="10aあたり",$I$3*10,1),"")</f>
        <v>0</v>
      </c>
      <c r="S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S$7),0)
)
/IF($H$5="10aあたり",$I$3*10,1),"")</f>
        <v>0</v>
      </c>
      <c r="T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T$7),0)
)
/IF($H$5="10aあたり",$I$3*10,1),"")</f>
        <v>0</v>
      </c>
      <c r="U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U$7),0)
)
/IF($H$5="10aあたり",$I$3*10,1),"")</f>
        <v>0</v>
      </c>
      <c r="V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V$7),0)
)
/IF($H$5="10aあたり",$I$3*10,1),"")</f>
        <v>0</v>
      </c>
      <c r="W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W$7),0)
)
/IF($H$5="10aあたり",$I$3*10,1),"")</f>
        <v>0</v>
      </c>
      <c r="X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X$7),0)
)
/IF($H$5="10aあたり",$I$3*10,1),"")</f>
        <v>0</v>
      </c>
      <c r="Y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Y$7),0)
)
/IF($H$5="10aあたり",$I$3*10,1),"")</f>
        <v>0</v>
      </c>
      <c r="Z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Z$7),0)
)
/IF($H$5="10aあたり",$I$3*10,1),"")</f>
        <v>0</v>
      </c>
      <c r="AA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A$7),0)
)
/IF($H$5="10aあたり",$I$3*10,1),"")</f>
        <v>0</v>
      </c>
      <c r="AB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B$7),0)
)
/IF($H$5="10aあたり",$I$3*10,1),"")</f>
        <v>0</v>
      </c>
      <c r="AC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C$7),0)
)
/IF($H$5="10aあたり",$I$3*10,1),"")</f>
        <v>0</v>
      </c>
      <c r="AD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D$7),0)
)
/IF($H$5="10aあたり",$I$3*10,1),"")</f>
        <v>0</v>
      </c>
      <c r="AE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E$7),0)
)
/IF($H$5="10aあたり",$I$3*10,1),"")</f>
        <v>0</v>
      </c>
      <c r="AF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F$7),0)
)
/IF($H$5="10aあたり",$I$3*10,1),"")</f>
        <v>0</v>
      </c>
      <c r="AG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G$7),0)
)
/IF($H$5="10aあたり",$I$3*10,1),"")</f>
        <v>0</v>
      </c>
      <c r="AH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H$7),0)
)
/IF($H$5="10aあたり",$I$3*10,1),"")</f>
        <v>0</v>
      </c>
      <c r="AI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I$7),0)
)
/IF($H$5="10aあたり",$I$3*10,1),"")</f>
        <v>0</v>
      </c>
      <c r="AJ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J$7),0)
)
/IF($H$5="10aあたり",$I$3*10,1),"")</f>
        <v>0</v>
      </c>
      <c r="AK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K$7),0)
)
/IF($H$5="10aあたり",$I$3*10,1),"")</f>
        <v>0</v>
      </c>
      <c r="AL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L$7),0)
)
/IF($H$5="10aあたり",$I$3*10,1),"")</f>
        <v>0</v>
      </c>
      <c r="AM198" s="35">
        <f ca="1">IFERROR(
(
SUMIFS(IF($H$4="作業時間（hh:mm）",中間処理!$G:$G,中間処理!$I:$I),中間処理!$E:$E,IF($H$3="すべての作付","&lt;&gt;",$H$3),中間処理!$F:$F,$G198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198,中間処理!$B:$B,"予定",中間処理!$C:$C,"&gt;="&amp;$H$1,中間処理!$C:$C,"&lt;="&amp;$H$2,中間処理!$D:$D,AM$7),0)
)
/IF($H$5="10aあたり",$I$3*10,1),"")</f>
        <v>0</v>
      </c>
    </row>
    <row r="199" spans="8:39">
      <c r="H199" s="13"/>
      <c r="I199" s="22" t="str">
        <f>IF(H199="","",
IF(H$4="作業時間（hh:mm）",SUM(J199:AM199),
IF(
COUNTIFS(単価情報!C:C,G199,単価情報!B:B,"作業者",単価情報!K:K,"&gt;="&amp;H$1,単価情報!J:J,"&lt;="&amp;H$2)
+COUNTIFS(単価情報!C:C,G199,単価情報!B:B,"作業者",単価情報!K:K,"",単価情報!J:J,"&lt;="&amp;H$2)=0,
"単価設定なし",SUM(J199:AM199))))</f>
        <v/>
      </c>
      <c r="J199" s="34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J$7),0)
)
/IF($H$5="10aあたり",$I$3*10,1),"")</f>
        <v>0</v>
      </c>
      <c r="K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K$7),0)
)
/IF($H$5="10aあたり",$I$3*10,1),"")</f>
        <v>0</v>
      </c>
      <c r="L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L$7),0)
)
/IF($H$5="10aあたり",$I$3*10,1),"")</f>
        <v>0</v>
      </c>
      <c r="M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M$7),0)
)
/IF($H$5="10aあたり",$I$3*10,1),"")</f>
        <v>0</v>
      </c>
      <c r="N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N$7),0)
)
/IF($H$5="10aあたり",$I$3*10,1),"")</f>
        <v>0</v>
      </c>
      <c r="O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O$7),0)
)
/IF($H$5="10aあたり",$I$3*10,1),"")</f>
        <v>0</v>
      </c>
      <c r="P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P$7),0)
)
/IF($H$5="10aあたり",$I$3*10,1),"")</f>
        <v>0</v>
      </c>
      <c r="Q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Q$7),0)
)
/IF($H$5="10aあたり",$I$3*10,1),"")</f>
        <v>0</v>
      </c>
      <c r="R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R$7),0)
)
/IF($H$5="10aあたり",$I$3*10,1),"")</f>
        <v>0</v>
      </c>
      <c r="S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S$7),0)
)
/IF($H$5="10aあたり",$I$3*10,1),"")</f>
        <v>0</v>
      </c>
      <c r="T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T$7),0)
)
/IF($H$5="10aあたり",$I$3*10,1),"")</f>
        <v>0</v>
      </c>
      <c r="U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U$7),0)
)
/IF($H$5="10aあたり",$I$3*10,1),"")</f>
        <v>0</v>
      </c>
      <c r="V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V$7),0)
)
/IF($H$5="10aあたり",$I$3*10,1),"")</f>
        <v>0</v>
      </c>
      <c r="W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W$7),0)
)
/IF($H$5="10aあたり",$I$3*10,1),"")</f>
        <v>0</v>
      </c>
      <c r="X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X$7),0)
)
/IF($H$5="10aあたり",$I$3*10,1),"")</f>
        <v>0</v>
      </c>
      <c r="Y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Y$7),0)
)
/IF($H$5="10aあたり",$I$3*10,1),"")</f>
        <v>0</v>
      </c>
      <c r="Z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Z$7),0)
)
/IF($H$5="10aあたり",$I$3*10,1),"")</f>
        <v>0</v>
      </c>
      <c r="AA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A$7),0)
)
/IF($H$5="10aあたり",$I$3*10,1),"")</f>
        <v>0</v>
      </c>
      <c r="AB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B$7),0)
)
/IF($H$5="10aあたり",$I$3*10,1),"")</f>
        <v>0</v>
      </c>
      <c r="AC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C$7),0)
)
/IF($H$5="10aあたり",$I$3*10,1),"")</f>
        <v>0</v>
      </c>
      <c r="AD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D$7),0)
)
/IF($H$5="10aあたり",$I$3*10,1),"")</f>
        <v>0</v>
      </c>
      <c r="AE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E$7),0)
)
/IF($H$5="10aあたり",$I$3*10,1),"")</f>
        <v>0</v>
      </c>
      <c r="AF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F$7),0)
)
/IF($H$5="10aあたり",$I$3*10,1),"")</f>
        <v>0</v>
      </c>
      <c r="AG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G$7),0)
)
/IF($H$5="10aあたり",$I$3*10,1),"")</f>
        <v>0</v>
      </c>
      <c r="AH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H$7),0)
)
/IF($H$5="10aあたり",$I$3*10,1),"")</f>
        <v>0</v>
      </c>
      <c r="AI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I$7),0)
)
/IF($H$5="10aあたり",$I$3*10,1),"")</f>
        <v>0</v>
      </c>
      <c r="AJ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J$7),0)
)
/IF($H$5="10aあたり",$I$3*10,1),"")</f>
        <v>0</v>
      </c>
      <c r="AK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K$7),0)
)
/IF($H$5="10aあたり",$I$3*10,1),"")</f>
        <v>0</v>
      </c>
      <c r="AL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L$7),0)
)
/IF($H$5="10aあたり",$I$3*10,1),"")</f>
        <v>0</v>
      </c>
      <c r="AM199" s="35">
        <f ca="1">IFERROR(
(
SUMIFS(IF($H$4="作業時間（hh:mm）",中間処理!$G:$G,中間処理!$I:$I),中間処理!$E:$E,IF($H$3="すべての作付","&lt;&gt;",$H$3),中間処理!$F:$F,$G199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199,中間処理!$B:$B,"予定",中間処理!$C:$C,"&gt;="&amp;$H$1,中間処理!$C:$C,"&lt;="&amp;$H$2,中間処理!$D:$D,AM$7),0)
)
/IF($H$5="10aあたり",$I$3*10,1),"")</f>
        <v>0</v>
      </c>
    </row>
    <row r="200" spans="8:39">
      <c r="H200" s="13"/>
      <c r="I200" s="22" t="str">
        <f>IF(H200="","",
IF(H$4="作業時間（hh:mm）",SUM(J200:AM200),
IF(
COUNTIFS(単価情報!C:C,G200,単価情報!B:B,"作業者",単価情報!K:K,"&gt;="&amp;H$1,単価情報!J:J,"&lt;="&amp;H$2)
+COUNTIFS(単価情報!C:C,G200,単価情報!B:B,"作業者",単価情報!K:K,"",単価情報!J:J,"&lt;="&amp;H$2)=0,
"単価設定なし",SUM(J200:AM200))))</f>
        <v/>
      </c>
      <c r="J200" s="34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J$7),0)
)
/IF($H$5="10aあたり",$I$3*10,1),"")</f>
        <v>0</v>
      </c>
      <c r="K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K$7),0)
)
/IF($H$5="10aあたり",$I$3*10,1),"")</f>
        <v>0</v>
      </c>
      <c r="L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L$7),0)
)
/IF($H$5="10aあたり",$I$3*10,1),"")</f>
        <v>0</v>
      </c>
      <c r="M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M$7),0)
)
/IF($H$5="10aあたり",$I$3*10,1),"")</f>
        <v>0</v>
      </c>
      <c r="N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N$7),0)
)
/IF($H$5="10aあたり",$I$3*10,1),"")</f>
        <v>0</v>
      </c>
      <c r="O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O$7),0)
)
/IF($H$5="10aあたり",$I$3*10,1),"")</f>
        <v>0</v>
      </c>
      <c r="P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P$7),0)
)
/IF($H$5="10aあたり",$I$3*10,1),"")</f>
        <v>0</v>
      </c>
      <c r="Q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Q$7),0)
)
/IF($H$5="10aあたり",$I$3*10,1),"")</f>
        <v>0</v>
      </c>
      <c r="R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R$7),0)
)
/IF($H$5="10aあたり",$I$3*10,1),"")</f>
        <v>0</v>
      </c>
      <c r="S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S$7),0)
)
/IF($H$5="10aあたり",$I$3*10,1),"")</f>
        <v>0</v>
      </c>
      <c r="T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T$7),0)
)
/IF($H$5="10aあたり",$I$3*10,1),"")</f>
        <v>0</v>
      </c>
      <c r="U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U$7),0)
)
/IF($H$5="10aあたり",$I$3*10,1),"")</f>
        <v>0</v>
      </c>
      <c r="V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V$7),0)
)
/IF($H$5="10aあたり",$I$3*10,1),"")</f>
        <v>0</v>
      </c>
      <c r="W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W$7),0)
)
/IF($H$5="10aあたり",$I$3*10,1),"")</f>
        <v>0</v>
      </c>
      <c r="X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X$7),0)
)
/IF($H$5="10aあたり",$I$3*10,1),"")</f>
        <v>0</v>
      </c>
      <c r="Y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Y$7),0)
)
/IF($H$5="10aあたり",$I$3*10,1),"")</f>
        <v>0</v>
      </c>
      <c r="Z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Z$7),0)
)
/IF($H$5="10aあたり",$I$3*10,1),"")</f>
        <v>0</v>
      </c>
      <c r="AA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A$7),0)
)
/IF($H$5="10aあたり",$I$3*10,1),"")</f>
        <v>0</v>
      </c>
      <c r="AB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B$7),0)
)
/IF($H$5="10aあたり",$I$3*10,1),"")</f>
        <v>0</v>
      </c>
      <c r="AC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C$7),0)
)
/IF($H$5="10aあたり",$I$3*10,1),"")</f>
        <v>0</v>
      </c>
      <c r="AD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D$7),0)
)
/IF($H$5="10aあたり",$I$3*10,1),"")</f>
        <v>0</v>
      </c>
      <c r="AE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E$7),0)
)
/IF($H$5="10aあたり",$I$3*10,1),"")</f>
        <v>0</v>
      </c>
      <c r="AF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F$7),0)
)
/IF($H$5="10aあたり",$I$3*10,1),"")</f>
        <v>0</v>
      </c>
      <c r="AG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G$7),0)
)
/IF($H$5="10aあたり",$I$3*10,1),"")</f>
        <v>0</v>
      </c>
      <c r="AH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H$7),0)
)
/IF($H$5="10aあたり",$I$3*10,1),"")</f>
        <v>0</v>
      </c>
      <c r="AI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I$7),0)
)
/IF($H$5="10aあたり",$I$3*10,1),"")</f>
        <v>0</v>
      </c>
      <c r="AJ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J$7),0)
)
/IF($H$5="10aあたり",$I$3*10,1),"")</f>
        <v>0</v>
      </c>
      <c r="AK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K$7),0)
)
/IF($H$5="10aあたり",$I$3*10,1),"")</f>
        <v>0</v>
      </c>
      <c r="AL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L$7),0)
)
/IF($H$5="10aあたり",$I$3*10,1),"")</f>
        <v>0</v>
      </c>
      <c r="AM200" s="35">
        <f ca="1">IFERROR(
(
SUMIFS(IF($H$4="作業時間（hh:mm）",中間処理!$G:$G,中間処理!$I:$I),中間処理!$E:$E,IF($H$3="すべての作付","&lt;&gt;",$H$3),中間処理!$F:$F,$G200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200,中間処理!$B:$B,"予定",中間処理!$C:$C,"&gt;="&amp;$H$1,中間処理!$C:$C,"&lt;="&amp;$H$2,中間処理!$D:$D,AM$7),0)
)
/IF($H$5="10aあたり",$I$3*10,1),"")</f>
        <v>0</v>
      </c>
    </row>
    <row r="201" spans="8:39">
      <c r="H201" s="13"/>
      <c r="I201" s="22" t="str">
        <f>IF(H201="","",
IF(H$4="作業時間（hh:mm）",SUM(J201:AM201),
IF(
COUNTIFS(単価情報!C:C,G201,単価情報!B:B,"作業者",単価情報!K:K,"&gt;="&amp;H$1,単価情報!J:J,"&lt;="&amp;H$2)
+COUNTIFS(単価情報!C:C,G201,単価情報!B:B,"作業者",単価情報!K:K,"",単価情報!J:J,"&lt;="&amp;H$2)=0,
"単価設定なし",SUM(J201:AM201))))</f>
        <v/>
      </c>
      <c r="J201" s="34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J$7),0)
)
/IF($H$5="10aあたり",$I$3*10,1),"")</f>
        <v>0</v>
      </c>
      <c r="K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K$7),0)
)
/IF($H$5="10aあたり",$I$3*10,1),"")</f>
        <v>0</v>
      </c>
      <c r="L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L$7),0)
)
/IF($H$5="10aあたり",$I$3*10,1),"")</f>
        <v>0</v>
      </c>
      <c r="M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M$7),0)
)
/IF($H$5="10aあたり",$I$3*10,1),"")</f>
        <v>0</v>
      </c>
      <c r="N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N$7),0)
)
/IF($H$5="10aあたり",$I$3*10,1),"")</f>
        <v>0</v>
      </c>
      <c r="O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O$7),0)
)
/IF($H$5="10aあたり",$I$3*10,1),"")</f>
        <v>0</v>
      </c>
      <c r="P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P$7),0)
)
/IF($H$5="10aあたり",$I$3*10,1),"")</f>
        <v>0</v>
      </c>
      <c r="Q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Q$7),0)
)
/IF($H$5="10aあたり",$I$3*10,1),"")</f>
        <v>0</v>
      </c>
      <c r="R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R$7),0)
)
/IF($H$5="10aあたり",$I$3*10,1),"")</f>
        <v>0</v>
      </c>
      <c r="S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S$7),0)
)
/IF($H$5="10aあたり",$I$3*10,1),"")</f>
        <v>0</v>
      </c>
      <c r="T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T$7),0)
)
/IF($H$5="10aあたり",$I$3*10,1),"")</f>
        <v>0</v>
      </c>
      <c r="U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U$7),0)
)
/IF($H$5="10aあたり",$I$3*10,1),"")</f>
        <v>0</v>
      </c>
      <c r="V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V$7),0)
)
/IF($H$5="10aあたり",$I$3*10,1),"")</f>
        <v>0</v>
      </c>
      <c r="W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W$7),0)
)
/IF($H$5="10aあたり",$I$3*10,1),"")</f>
        <v>0</v>
      </c>
      <c r="X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X$7),0)
)
/IF($H$5="10aあたり",$I$3*10,1),"")</f>
        <v>0</v>
      </c>
      <c r="Y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Y$7),0)
)
/IF($H$5="10aあたり",$I$3*10,1),"")</f>
        <v>0</v>
      </c>
      <c r="Z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Z$7),0)
)
/IF($H$5="10aあたり",$I$3*10,1),"")</f>
        <v>0</v>
      </c>
      <c r="AA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A$7),0)
)
/IF($H$5="10aあたり",$I$3*10,1),"")</f>
        <v>0</v>
      </c>
      <c r="AB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B$7),0)
)
/IF($H$5="10aあたり",$I$3*10,1),"")</f>
        <v>0</v>
      </c>
      <c r="AC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C$7),0)
)
/IF($H$5="10aあたり",$I$3*10,1),"")</f>
        <v>0</v>
      </c>
      <c r="AD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D$7),0)
)
/IF($H$5="10aあたり",$I$3*10,1),"")</f>
        <v>0</v>
      </c>
      <c r="AE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E$7),0)
)
/IF($H$5="10aあたり",$I$3*10,1),"")</f>
        <v>0</v>
      </c>
      <c r="AF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F$7),0)
)
/IF($H$5="10aあたり",$I$3*10,1),"")</f>
        <v>0</v>
      </c>
      <c r="AG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G$7),0)
)
/IF($H$5="10aあたり",$I$3*10,1),"")</f>
        <v>0</v>
      </c>
      <c r="AH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H$7),0)
)
/IF($H$5="10aあたり",$I$3*10,1),"")</f>
        <v>0</v>
      </c>
      <c r="AI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I$7),0)
)
/IF($H$5="10aあたり",$I$3*10,1),"")</f>
        <v>0</v>
      </c>
      <c r="AJ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J$7),0)
)
/IF($H$5="10aあたり",$I$3*10,1),"")</f>
        <v>0</v>
      </c>
      <c r="AK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K$7),0)
)
/IF($H$5="10aあたり",$I$3*10,1),"")</f>
        <v>0</v>
      </c>
      <c r="AL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L$7),0)
)
/IF($H$5="10aあたり",$I$3*10,1),"")</f>
        <v>0</v>
      </c>
      <c r="AM201" s="35">
        <f ca="1">IFERROR(
(
SUMIFS(IF($H$4="作業時間（hh:mm）",中間処理!$G:$G,中間処理!$I:$I),中間処理!$E:$E,IF($H$3="すべての作付","&lt;&gt;",$H$3),中間処理!$F:$F,$G201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201,中間処理!$B:$B,"予定",中間処理!$C:$C,"&gt;="&amp;$H$1,中間処理!$C:$C,"&lt;="&amp;$H$2,中間処理!$D:$D,AM$7),0)
)
/IF($H$5="10aあたり",$I$3*10,1),"")</f>
        <v>0</v>
      </c>
    </row>
    <row r="202" spans="8:39">
      <c r="H202" s="13"/>
      <c r="I202" s="22" t="str">
        <f>IF(H202="","",
IF(H$4="作業時間（hh:mm）",SUM(J202:AM202),
IF(
COUNTIFS(単価情報!C:C,G202,単価情報!B:B,"作業者",単価情報!K:K,"&gt;="&amp;H$1,単価情報!J:J,"&lt;="&amp;H$2)
+COUNTIFS(単価情報!C:C,G202,単価情報!B:B,"作業者",単価情報!K:K,"",単価情報!J:J,"&lt;="&amp;H$2)=0,
"単価設定なし",SUM(J202:AM202))))</f>
        <v/>
      </c>
      <c r="J202" s="34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J$7),0)
)
/IF($H$5="10aあたり",$I$3*10,1),"")</f>
        <v>0</v>
      </c>
      <c r="K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K$7),0)
)
/IF($H$5="10aあたり",$I$3*10,1),"")</f>
        <v>0</v>
      </c>
      <c r="L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L$7),0)
)
/IF($H$5="10aあたり",$I$3*10,1),"")</f>
        <v>0</v>
      </c>
      <c r="M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M$7),0)
)
/IF($H$5="10aあたり",$I$3*10,1),"")</f>
        <v>0</v>
      </c>
      <c r="N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N$7),0)
)
/IF($H$5="10aあたり",$I$3*10,1),"")</f>
        <v>0</v>
      </c>
      <c r="O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O$7),0)
)
/IF($H$5="10aあたり",$I$3*10,1),"")</f>
        <v>0</v>
      </c>
      <c r="P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P$7),0)
)
/IF($H$5="10aあたり",$I$3*10,1),"")</f>
        <v>0</v>
      </c>
      <c r="Q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Q$7),0)
)
/IF($H$5="10aあたり",$I$3*10,1),"")</f>
        <v>0</v>
      </c>
      <c r="R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R$7),0)
)
/IF($H$5="10aあたり",$I$3*10,1),"")</f>
        <v>0</v>
      </c>
      <c r="S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S$7),0)
)
/IF($H$5="10aあたり",$I$3*10,1),"")</f>
        <v>0</v>
      </c>
      <c r="T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T$7),0)
)
/IF($H$5="10aあたり",$I$3*10,1),"")</f>
        <v>0</v>
      </c>
      <c r="U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U$7),0)
)
/IF($H$5="10aあたり",$I$3*10,1),"")</f>
        <v>0</v>
      </c>
      <c r="V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V$7),0)
)
/IF($H$5="10aあたり",$I$3*10,1),"")</f>
        <v>0</v>
      </c>
      <c r="W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W$7),0)
)
/IF($H$5="10aあたり",$I$3*10,1),"")</f>
        <v>0</v>
      </c>
      <c r="X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X$7),0)
)
/IF($H$5="10aあたり",$I$3*10,1),"")</f>
        <v>0</v>
      </c>
      <c r="Y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Y$7),0)
)
/IF($H$5="10aあたり",$I$3*10,1),"")</f>
        <v>0</v>
      </c>
      <c r="Z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Z$7),0)
)
/IF($H$5="10aあたり",$I$3*10,1),"")</f>
        <v>0</v>
      </c>
      <c r="AA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A$7),0)
)
/IF($H$5="10aあたり",$I$3*10,1),"")</f>
        <v>0</v>
      </c>
      <c r="AB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B$7),0)
)
/IF($H$5="10aあたり",$I$3*10,1),"")</f>
        <v>0</v>
      </c>
      <c r="AC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C$7),0)
)
/IF($H$5="10aあたり",$I$3*10,1),"")</f>
        <v>0</v>
      </c>
      <c r="AD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D$7),0)
)
/IF($H$5="10aあたり",$I$3*10,1),"")</f>
        <v>0</v>
      </c>
      <c r="AE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E$7),0)
)
/IF($H$5="10aあたり",$I$3*10,1),"")</f>
        <v>0</v>
      </c>
      <c r="AF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F$7),0)
)
/IF($H$5="10aあたり",$I$3*10,1),"")</f>
        <v>0</v>
      </c>
      <c r="AG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G$7),0)
)
/IF($H$5="10aあたり",$I$3*10,1),"")</f>
        <v>0</v>
      </c>
      <c r="AH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H$7),0)
)
/IF($H$5="10aあたり",$I$3*10,1),"")</f>
        <v>0</v>
      </c>
      <c r="AI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I$7),0)
)
/IF($H$5="10aあたり",$I$3*10,1),"")</f>
        <v>0</v>
      </c>
      <c r="AJ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J$7),0)
)
/IF($H$5="10aあたり",$I$3*10,1),"")</f>
        <v>0</v>
      </c>
      <c r="AK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K$7),0)
)
/IF($H$5="10aあたり",$I$3*10,1),"")</f>
        <v>0</v>
      </c>
      <c r="AL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L$7),0)
)
/IF($H$5="10aあたり",$I$3*10,1),"")</f>
        <v>0</v>
      </c>
      <c r="AM202" s="35">
        <f ca="1">IFERROR(
(
SUMIFS(IF($H$4="作業時間（hh:mm）",中間処理!$G:$G,中間処理!$I:$I),中間処理!$E:$E,IF($H$3="すべての作付","&lt;&gt;",$H$3),中間処理!$F:$F,$G202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202,中間処理!$B:$B,"予定",中間処理!$C:$C,"&gt;="&amp;$H$1,中間処理!$C:$C,"&lt;="&amp;$H$2,中間処理!$D:$D,AM$7),0)
)
/IF($H$5="10aあたり",$I$3*10,1),"")</f>
        <v>0</v>
      </c>
    </row>
    <row r="203" spans="8:39">
      <c r="H203" s="13"/>
      <c r="I203" s="22" t="str">
        <f>IF(H203="","",
IF(H$4="作業時間（hh:mm）",SUM(J203:AM203),
IF(
COUNTIFS(単価情報!C:C,G203,単価情報!B:B,"作業者",単価情報!K:K,"&gt;="&amp;H$1,単価情報!J:J,"&lt;="&amp;H$2)
+COUNTIFS(単価情報!C:C,G203,単価情報!B:B,"作業者",単価情報!K:K,"",単価情報!J:J,"&lt;="&amp;H$2)=0,
"単価設定なし",SUM(J203:AM203))))</f>
        <v/>
      </c>
      <c r="J203" s="34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J$7),0)
)
/IF($H$5="10aあたり",$I$3*10,1),"")</f>
        <v>0</v>
      </c>
      <c r="K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K$7),0)
)
/IF($H$5="10aあたり",$I$3*10,1),"")</f>
        <v>0</v>
      </c>
      <c r="L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L$7),0)
)
/IF($H$5="10aあたり",$I$3*10,1),"")</f>
        <v>0</v>
      </c>
      <c r="M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M$7),0)
)
/IF($H$5="10aあたり",$I$3*10,1),"")</f>
        <v>0</v>
      </c>
      <c r="N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N$7),0)
)
/IF($H$5="10aあたり",$I$3*10,1),"")</f>
        <v>0</v>
      </c>
      <c r="O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O$7),0)
)
/IF($H$5="10aあたり",$I$3*10,1),"")</f>
        <v>0</v>
      </c>
      <c r="P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P$7),0)
)
/IF($H$5="10aあたり",$I$3*10,1),"")</f>
        <v>0</v>
      </c>
      <c r="Q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Q$7),0)
)
/IF($H$5="10aあたり",$I$3*10,1),"")</f>
        <v>0</v>
      </c>
      <c r="R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R$7),0)
)
/IF($H$5="10aあたり",$I$3*10,1),"")</f>
        <v>0</v>
      </c>
      <c r="S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S$7),0)
)
/IF($H$5="10aあたり",$I$3*10,1),"")</f>
        <v>0</v>
      </c>
      <c r="T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T$7),0)
)
/IF($H$5="10aあたり",$I$3*10,1),"")</f>
        <v>0</v>
      </c>
      <c r="U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U$7),0)
)
/IF($H$5="10aあたり",$I$3*10,1),"")</f>
        <v>0</v>
      </c>
      <c r="V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V$7),0)
)
/IF($H$5="10aあたり",$I$3*10,1),"")</f>
        <v>0</v>
      </c>
      <c r="W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W$7),0)
)
/IF($H$5="10aあたり",$I$3*10,1),"")</f>
        <v>0</v>
      </c>
      <c r="X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X$7),0)
)
/IF($H$5="10aあたり",$I$3*10,1),"")</f>
        <v>0</v>
      </c>
      <c r="Y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Y$7),0)
)
/IF($H$5="10aあたり",$I$3*10,1),"")</f>
        <v>0</v>
      </c>
      <c r="Z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Z$7),0)
)
/IF($H$5="10aあたり",$I$3*10,1),"")</f>
        <v>0</v>
      </c>
      <c r="AA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A$7),0)
)
/IF($H$5="10aあたり",$I$3*10,1),"")</f>
        <v>0</v>
      </c>
      <c r="AB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B$7),0)
)
/IF($H$5="10aあたり",$I$3*10,1),"")</f>
        <v>0</v>
      </c>
      <c r="AC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C$7),0)
)
/IF($H$5="10aあたり",$I$3*10,1),"")</f>
        <v>0</v>
      </c>
      <c r="AD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D$7),0)
)
/IF($H$5="10aあたり",$I$3*10,1),"")</f>
        <v>0</v>
      </c>
      <c r="AE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E$7),0)
)
/IF($H$5="10aあたり",$I$3*10,1),"")</f>
        <v>0</v>
      </c>
      <c r="AF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F$7),0)
)
/IF($H$5="10aあたり",$I$3*10,1),"")</f>
        <v>0</v>
      </c>
      <c r="AG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G$7),0)
)
/IF($H$5="10aあたり",$I$3*10,1),"")</f>
        <v>0</v>
      </c>
      <c r="AH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H$7),0)
)
/IF($H$5="10aあたり",$I$3*10,1),"")</f>
        <v>0</v>
      </c>
      <c r="AI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I$7),0)
)
/IF($H$5="10aあたり",$I$3*10,1),"")</f>
        <v>0</v>
      </c>
      <c r="AJ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J$7),0)
)
/IF($H$5="10aあたり",$I$3*10,1),"")</f>
        <v>0</v>
      </c>
      <c r="AK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K$7),0)
)
/IF($H$5="10aあたり",$I$3*10,1),"")</f>
        <v>0</v>
      </c>
      <c r="AL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L$7),0)
)
/IF($H$5="10aあたり",$I$3*10,1),"")</f>
        <v>0</v>
      </c>
      <c r="AM203" s="35">
        <f ca="1">IFERROR(
(
SUMIFS(IF($H$4="作業時間（hh:mm）",中間処理!$G:$G,中間処理!$I:$I),中間処理!$E:$E,IF($H$3="すべての作付","&lt;&gt;",$H$3),中間処理!$F:$F,$G203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203,中間処理!$B:$B,"予定",中間処理!$C:$C,"&gt;="&amp;$H$1,中間処理!$C:$C,"&lt;="&amp;$H$2,中間処理!$D:$D,AM$7),0)
)
/IF($H$5="10aあたり",$I$3*10,1),"")</f>
        <v>0</v>
      </c>
    </row>
    <row r="204" spans="8:39">
      <c r="H204" s="13"/>
      <c r="I204" s="22" t="str">
        <f>IF(H204="","",
IF(H$4="作業時間（hh:mm）",SUM(J204:AM204),
IF(
COUNTIFS(単価情報!C:C,G204,単価情報!B:B,"作業者",単価情報!K:K,"&gt;="&amp;H$1,単価情報!J:J,"&lt;="&amp;H$2)
+COUNTIFS(単価情報!C:C,G204,単価情報!B:B,"作業者",単価情報!K:K,"",単価情報!J:J,"&lt;="&amp;H$2)=0,
"単価設定なし",SUM(J204:AM204))))</f>
        <v/>
      </c>
      <c r="J204" s="34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J$7),0)
)
/IF($H$5="10aあたり",$I$3*10,1),"")</f>
        <v>0</v>
      </c>
      <c r="K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K$7),0)
)
/IF($H$5="10aあたり",$I$3*10,1),"")</f>
        <v>0</v>
      </c>
      <c r="L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L$7),0)
)
/IF($H$5="10aあたり",$I$3*10,1),"")</f>
        <v>0</v>
      </c>
      <c r="M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M$7),0)
)
/IF($H$5="10aあたり",$I$3*10,1),"")</f>
        <v>0</v>
      </c>
      <c r="N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N$7),0)
)
/IF($H$5="10aあたり",$I$3*10,1),"")</f>
        <v>0</v>
      </c>
      <c r="O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O$7),0)
)
/IF($H$5="10aあたり",$I$3*10,1),"")</f>
        <v>0</v>
      </c>
      <c r="P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P$7),0)
)
/IF($H$5="10aあたり",$I$3*10,1),"")</f>
        <v>0</v>
      </c>
      <c r="Q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Q$7),0)
)
/IF($H$5="10aあたり",$I$3*10,1),"")</f>
        <v>0</v>
      </c>
      <c r="R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R$7),0)
)
/IF($H$5="10aあたり",$I$3*10,1),"")</f>
        <v>0</v>
      </c>
      <c r="S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S$7),0)
)
/IF($H$5="10aあたり",$I$3*10,1),"")</f>
        <v>0</v>
      </c>
      <c r="T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T$7),0)
)
/IF($H$5="10aあたり",$I$3*10,1),"")</f>
        <v>0</v>
      </c>
      <c r="U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U$7),0)
)
/IF($H$5="10aあたり",$I$3*10,1),"")</f>
        <v>0</v>
      </c>
      <c r="V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V$7),0)
)
/IF($H$5="10aあたり",$I$3*10,1),"")</f>
        <v>0</v>
      </c>
      <c r="W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W$7),0)
)
/IF($H$5="10aあたり",$I$3*10,1),"")</f>
        <v>0</v>
      </c>
      <c r="X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X$7),0)
)
/IF($H$5="10aあたり",$I$3*10,1),"")</f>
        <v>0</v>
      </c>
      <c r="Y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Y$7),0)
)
/IF($H$5="10aあたり",$I$3*10,1),"")</f>
        <v>0</v>
      </c>
      <c r="Z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Z$7),0)
)
/IF($H$5="10aあたり",$I$3*10,1),"")</f>
        <v>0</v>
      </c>
      <c r="AA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A$7),0)
)
/IF($H$5="10aあたり",$I$3*10,1),"")</f>
        <v>0</v>
      </c>
      <c r="AB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B$7),0)
)
/IF($H$5="10aあたり",$I$3*10,1),"")</f>
        <v>0</v>
      </c>
      <c r="AC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C$7),0)
)
/IF($H$5="10aあたり",$I$3*10,1),"")</f>
        <v>0</v>
      </c>
      <c r="AD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D$7),0)
)
/IF($H$5="10aあたり",$I$3*10,1),"")</f>
        <v>0</v>
      </c>
      <c r="AE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E$7),0)
)
/IF($H$5="10aあたり",$I$3*10,1),"")</f>
        <v>0</v>
      </c>
      <c r="AF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F$7),0)
)
/IF($H$5="10aあたり",$I$3*10,1),"")</f>
        <v>0</v>
      </c>
      <c r="AG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G$7),0)
)
/IF($H$5="10aあたり",$I$3*10,1),"")</f>
        <v>0</v>
      </c>
      <c r="AH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H$7),0)
)
/IF($H$5="10aあたり",$I$3*10,1),"")</f>
        <v>0</v>
      </c>
      <c r="AI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I$7),0)
)
/IF($H$5="10aあたり",$I$3*10,1),"")</f>
        <v>0</v>
      </c>
      <c r="AJ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J$7),0)
)
/IF($H$5="10aあたり",$I$3*10,1),"")</f>
        <v>0</v>
      </c>
      <c r="AK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K$7),0)
)
/IF($H$5="10aあたり",$I$3*10,1),"")</f>
        <v>0</v>
      </c>
      <c r="AL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L$7),0)
)
/IF($H$5="10aあたり",$I$3*10,1),"")</f>
        <v>0</v>
      </c>
      <c r="AM204" s="35">
        <f ca="1">IFERROR(
(
SUMIFS(IF($H$4="作業時間（hh:mm）",中間処理!$G:$G,中間処理!$I:$I),中間処理!$E:$E,IF($H$3="すべての作付","&lt;&gt;",$H$3),中間処理!$F:$F,$G204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204,中間処理!$B:$B,"予定",中間処理!$C:$C,"&gt;="&amp;$H$1,中間処理!$C:$C,"&lt;="&amp;$H$2,中間処理!$D:$D,AM$7),0)
)
/IF($H$5="10aあたり",$I$3*10,1),"")</f>
        <v>0</v>
      </c>
    </row>
    <row r="205" spans="8:39">
      <c r="H205" s="13"/>
      <c r="I205" s="22" t="str">
        <f>IF(H205="","",
IF(H$4="作業時間（hh:mm）",SUM(J205:AM205),
IF(
COUNTIFS(単価情報!C:C,G205,単価情報!B:B,"作業者",単価情報!K:K,"&gt;="&amp;H$1,単価情報!J:J,"&lt;="&amp;H$2)
+COUNTIFS(単価情報!C:C,G205,単価情報!B:B,"作業者",単価情報!K:K,"",単価情報!J:J,"&lt;="&amp;H$2)=0,
"単価設定なし",SUM(J205:AM205))))</f>
        <v/>
      </c>
      <c r="J205" s="34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J$7),0)
)
/IF($H$5="10aあたり",$I$3*10,1),"")</f>
        <v>0</v>
      </c>
      <c r="K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K$7),0)
)
/IF($H$5="10aあたり",$I$3*10,1),"")</f>
        <v>0</v>
      </c>
      <c r="L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L$7),0)
)
/IF($H$5="10aあたり",$I$3*10,1),"")</f>
        <v>0</v>
      </c>
      <c r="M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M$7),0)
)
/IF($H$5="10aあたり",$I$3*10,1),"")</f>
        <v>0</v>
      </c>
      <c r="N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N$7),0)
)
/IF($H$5="10aあたり",$I$3*10,1),"")</f>
        <v>0</v>
      </c>
      <c r="O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O$7),0)
)
/IF($H$5="10aあたり",$I$3*10,1),"")</f>
        <v>0</v>
      </c>
      <c r="P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P$7),0)
)
/IF($H$5="10aあたり",$I$3*10,1),"")</f>
        <v>0</v>
      </c>
      <c r="Q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Q$7),0)
)
/IF($H$5="10aあたり",$I$3*10,1),"")</f>
        <v>0</v>
      </c>
      <c r="R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R$7),0)
)
/IF($H$5="10aあたり",$I$3*10,1),"")</f>
        <v>0</v>
      </c>
      <c r="S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S$7),0)
)
/IF($H$5="10aあたり",$I$3*10,1),"")</f>
        <v>0</v>
      </c>
      <c r="T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T$7),0)
)
/IF($H$5="10aあたり",$I$3*10,1),"")</f>
        <v>0</v>
      </c>
      <c r="U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U$7),0)
)
/IF($H$5="10aあたり",$I$3*10,1),"")</f>
        <v>0</v>
      </c>
      <c r="V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V$7),0)
)
/IF($H$5="10aあたり",$I$3*10,1),"")</f>
        <v>0</v>
      </c>
      <c r="W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W$7),0)
)
/IF($H$5="10aあたり",$I$3*10,1),"")</f>
        <v>0</v>
      </c>
      <c r="X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X$7),0)
)
/IF($H$5="10aあたり",$I$3*10,1),"")</f>
        <v>0</v>
      </c>
      <c r="Y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Y$7),0)
)
/IF($H$5="10aあたり",$I$3*10,1),"")</f>
        <v>0</v>
      </c>
      <c r="Z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Z$7),0)
)
/IF($H$5="10aあたり",$I$3*10,1),"")</f>
        <v>0</v>
      </c>
      <c r="AA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A$7),0)
)
/IF($H$5="10aあたり",$I$3*10,1),"")</f>
        <v>0</v>
      </c>
      <c r="AB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B$7),0)
)
/IF($H$5="10aあたり",$I$3*10,1),"")</f>
        <v>0</v>
      </c>
      <c r="AC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C$7),0)
)
/IF($H$5="10aあたり",$I$3*10,1),"")</f>
        <v>0</v>
      </c>
      <c r="AD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D$7),0)
)
/IF($H$5="10aあたり",$I$3*10,1),"")</f>
        <v>0</v>
      </c>
      <c r="AE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E$7),0)
)
/IF($H$5="10aあたり",$I$3*10,1),"")</f>
        <v>0</v>
      </c>
      <c r="AF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F$7),0)
)
/IF($H$5="10aあたり",$I$3*10,1),"")</f>
        <v>0</v>
      </c>
      <c r="AG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G$7),0)
)
/IF($H$5="10aあたり",$I$3*10,1),"")</f>
        <v>0</v>
      </c>
      <c r="AH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H$7),0)
)
/IF($H$5="10aあたり",$I$3*10,1),"")</f>
        <v>0</v>
      </c>
      <c r="AI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I$7),0)
)
/IF($H$5="10aあたり",$I$3*10,1),"")</f>
        <v>0</v>
      </c>
      <c r="AJ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J$7),0)
)
/IF($H$5="10aあたり",$I$3*10,1),"")</f>
        <v>0</v>
      </c>
      <c r="AK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K$7),0)
)
/IF($H$5="10aあたり",$I$3*10,1),"")</f>
        <v>0</v>
      </c>
      <c r="AL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L$7),0)
)
/IF($H$5="10aあたり",$I$3*10,1),"")</f>
        <v>0</v>
      </c>
      <c r="AM205" s="35">
        <f ca="1">IFERROR(
(
SUMIFS(IF($H$4="作業時間（hh:mm）",中間処理!$G:$G,中間処理!$I:$I),中間処理!$E:$E,IF($H$3="すべての作付","&lt;&gt;",$H$3),中間処理!$F:$F,$G205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205,中間処理!$B:$B,"予定",中間処理!$C:$C,"&gt;="&amp;$H$1,中間処理!$C:$C,"&lt;="&amp;$H$2,中間処理!$D:$D,AM$7),0)
)
/IF($H$5="10aあたり",$I$3*10,1),"")</f>
        <v>0</v>
      </c>
    </row>
    <row r="206" spans="8:39">
      <c r="H206" s="13"/>
      <c r="I206" s="22" t="str">
        <f>IF(H206="","",
IF(H$4="作業時間（hh:mm）",SUM(J206:AM206),
IF(
COUNTIFS(単価情報!C:C,G206,単価情報!B:B,"作業者",単価情報!K:K,"&gt;="&amp;H$1,単価情報!J:J,"&lt;="&amp;H$2)
+COUNTIFS(単価情報!C:C,G206,単価情報!B:B,"作業者",単価情報!K:K,"",単価情報!J:J,"&lt;="&amp;H$2)=0,
"単価設定なし",SUM(J206:AM206))))</f>
        <v/>
      </c>
      <c r="J206" s="34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J$7),0)
)
/IF($H$5="10aあたり",$I$3*10,1),"")</f>
        <v>0</v>
      </c>
      <c r="K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K$7),0)
)
/IF($H$5="10aあたり",$I$3*10,1),"")</f>
        <v>0</v>
      </c>
      <c r="L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L$7),0)
)
/IF($H$5="10aあたり",$I$3*10,1),"")</f>
        <v>0</v>
      </c>
      <c r="M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M$7),0)
)
/IF($H$5="10aあたり",$I$3*10,1),"")</f>
        <v>0</v>
      </c>
      <c r="N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N$7),0)
)
/IF($H$5="10aあたり",$I$3*10,1),"")</f>
        <v>0</v>
      </c>
      <c r="O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O$7),0)
)
/IF($H$5="10aあたり",$I$3*10,1),"")</f>
        <v>0</v>
      </c>
      <c r="P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P$7),0)
)
/IF($H$5="10aあたり",$I$3*10,1),"")</f>
        <v>0</v>
      </c>
      <c r="Q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Q$7),0)
)
/IF($H$5="10aあたり",$I$3*10,1),"")</f>
        <v>0</v>
      </c>
      <c r="R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R$7),0)
)
/IF($H$5="10aあたり",$I$3*10,1),"")</f>
        <v>0</v>
      </c>
      <c r="S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S$7),0)
)
/IF($H$5="10aあたり",$I$3*10,1),"")</f>
        <v>0</v>
      </c>
      <c r="T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T$7),0)
)
/IF($H$5="10aあたり",$I$3*10,1),"")</f>
        <v>0</v>
      </c>
      <c r="U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U$7),0)
)
/IF($H$5="10aあたり",$I$3*10,1),"")</f>
        <v>0</v>
      </c>
      <c r="V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V$7),0)
)
/IF($H$5="10aあたり",$I$3*10,1),"")</f>
        <v>0</v>
      </c>
      <c r="W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W$7),0)
)
/IF($H$5="10aあたり",$I$3*10,1),"")</f>
        <v>0</v>
      </c>
      <c r="X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X$7),0)
)
/IF($H$5="10aあたり",$I$3*10,1),"")</f>
        <v>0</v>
      </c>
      <c r="Y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Y$7),0)
)
/IF($H$5="10aあたり",$I$3*10,1),"")</f>
        <v>0</v>
      </c>
      <c r="Z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Z$7),0)
)
/IF($H$5="10aあたり",$I$3*10,1),"")</f>
        <v>0</v>
      </c>
      <c r="AA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A$7),0)
)
/IF($H$5="10aあたり",$I$3*10,1),"")</f>
        <v>0</v>
      </c>
      <c r="AB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B$7),0)
)
/IF($H$5="10aあたり",$I$3*10,1),"")</f>
        <v>0</v>
      </c>
      <c r="AC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C$7),0)
)
/IF($H$5="10aあたり",$I$3*10,1),"")</f>
        <v>0</v>
      </c>
      <c r="AD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D$7),0)
)
/IF($H$5="10aあたり",$I$3*10,1),"")</f>
        <v>0</v>
      </c>
      <c r="AE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E$7),0)
)
/IF($H$5="10aあたり",$I$3*10,1),"")</f>
        <v>0</v>
      </c>
      <c r="AF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F$7),0)
)
/IF($H$5="10aあたり",$I$3*10,1),"")</f>
        <v>0</v>
      </c>
      <c r="AG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G$7),0)
)
/IF($H$5="10aあたり",$I$3*10,1),"")</f>
        <v>0</v>
      </c>
      <c r="AH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H$7),0)
)
/IF($H$5="10aあたり",$I$3*10,1),"")</f>
        <v>0</v>
      </c>
      <c r="AI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I$7),0)
)
/IF($H$5="10aあたり",$I$3*10,1),"")</f>
        <v>0</v>
      </c>
      <c r="AJ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J$7),0)
)
/IF($H$5="10aあたり",$I$3*10,1),"")</f>
        <v>0</v>
      </c>
      <c r="AK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K$7),0)
)
/IF($H$5="10aあたり",$I$3*10,1),"")</f>
        <v>0</v>
      </c>
      <c r="AL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L$7),0)
)
/IF($H$5="10aあたり",$I$3*10,1),"")</f>
        <v>0</v>
      </c>
      <c r="AM206" s="35">
        <f ca="1">IFERROR(
(
SUMIFS(IF($H$4="作業時間（hh:mm）",中間処理!$G:$G,中間処理!$I:$I),中間処理!$E:$E,IF($H$3="すべての作付","&lt;&gt;",$H$3),中間処理!$F:$F,$G206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206,中間処理!$B:$B,"予定",中間処理!$C:$C,"&gt;="&amp;$H$1,中間処理!$C:$C,"&lt;="&amp;$H$2,中間処理!$D:$D,AM$7),0)
)
/IF($H$5="10aあたり",$I$3*10,1),"")</f>
        <v>0</v>
      </c>
    </row>
    <row r="207" spans="8:39">
      <c r="H207" s="13"/>
      <c r="I207" s="22" t="str">
        <f>IF(H207="","",
IF(H$4="作業時間（hh:mm）",SUM(J207:AM207),
IF(
COUNTIFS(単価情報!C:C,G207,単価情報!B:B,"作業者",単価情報!K:K,"&gt;="&amp;H$1,単価情報!J:J,"&lt;="&amp;H$2)
+COUNTIFS(単価情報!C:C,G207,単価情報!B:B,"作業者",単価情報!K:K,"",単価情報!J:J,"&lt;="&amp;H$2)=0,
"単価設定なし",SUM(J207:AM207))))</f>
        <v/>
      </c>
      <c r="J207" s="34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J$7),0)
)
/IF($H$5="10aあたり",$I$3*10,1),"")</f>
        <v>0</v>
      </c>
      <c r="K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K$7),0)
)
/IF($H$5="10aあたり",$I$3*10,1),"")</f>
        <v>0</v>
      </c>
      <c r="L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L$7),0)
)
/IF($H$5="10aあたり",$I$3*10,1),"")</f>
        <v>0</v>
      </c>
      <c r="M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M$7),0)
)
/IF($H$5="10aあたり",$I$3*10,1),"")</f>
        <v>0</v>
      </c>
      <c r="N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N$7),0)
)
/IF($H$5="10aあたり",$I$3*10,1),"")</f>
        <v>0</v>
      </c>
      <c r="O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O$7),0)
)
/IF($H$5="10aあたり",$I$3*10,1),"")</f>
        <v>0</v>
      </c>
      <c r="P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P$7),0)
)
/IF($H$5="10aあたり",$I$3*10,1),"")</f>
        <v>0</v>
      </c>
      <c r="Q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Q$7),0)
)
/IF($H$5="10aあたり",$I$3*10,1),"")</f>
        <v>0</v>
      </c>
      <c r="R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R$7),0)
)
/IF($H$5="10aあたり",$I$3*10,1),"")</f>
        <v>0</v>
      </c>
      <c r="S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S$7),0)
)
/IF($H$5="10aあたり",$I$3*10,1),"")</f>
        <v>0</v>
      </c>
      <c r="T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T$7),0)
)
/IF($H$5="10aあたり",$I$3*10,1),"")</f>
        <v>0</v>
      </c>
      <c r="U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U$7),0)
)
/IF($H$5="10aあたり",$I$3*10,1),"")</f>
        <v>0</v>
      </c>
      <c r="V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V$7),0)
)
/IF($H$5="10aあたり",$I$3*10,1),"")</f>
        <v>0</v>
      </c>
      <c r="W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W$7),0)
)
/IF($H$5="10aあたり",$I$3*10,1),"")</f>
        <v>0</v>
      </c>
      <c r="X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X$7),0)
)
/IF($H$5="10aあたり",$I$3*10,1),"")</f>
        <v>0</v>
      </c>
      <c r="Y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Y$7),0)
)
/IF($H$5="10aあたり",$I$3*10,1),"")</f>
        <v>0</v>
      </c>
      <c r="Z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Z$7),0)
)
/IF($H$5="10aあたり",$I$3*10,1),"")</f>
        <v>0</v>
      </c>
      <c r="AA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A$7),0)
)
/IF($H$5="10aあたり",$I$3*10,1),"")</f>
        <v>0</v>
      </c>
      <c r="AB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B$7),0)
)
/IF($H$5="10aあたり",$I$3*10,1),"")</f>
        <v>0</v>
      </c>
      <c r="AC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C$7),0)
)
/IF($H$5="10aあたり",$I$3*10,1),"")</f>
        <v>0</v>
      </c>
      <c r="AD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D$7),0)
)
/IF($H$5="10aあたり",$I$3*10,1),"")</f>
        <v>0</v>
      </c>
      <c r="AE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E$7),0)
)
/IF($H$5="10aあたり",$I$3*10,1),"")</f>
        <v>0</v>
      </c>
      <c r="AF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F$7),0)
)
/IF($H$5="10aあたり",$I$3*10,1),"")</f>
        <v>0</v>
      </c>
      <c r="AG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G$7),0)
)
/IF($H$5="10aあたり",$I$3*10,1),"")</f>
        <v>0</v>
      </c>
      <c r="AH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H$7),0)
)
/IF($H$5="10aあたり",$I$3*10,1),"")</f>
        <v>0</v>
      </c>
      <c r="AI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I$7),0)
)
/IF($H$5="10aあたり",$I$3*10,1),"")</f>
        <v>0</v>
      </c>
      <c r="AJ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J$7),0)
)
/IF($H$5="10aあたり",$I$3*10,1),"")</f>
        <v>0</v>
      </c>
      <c r="AK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K$7),0)
)
/IF($H$5="10aあたり",$I$3*10,1),"")</f>
        <v>0</v>
      </c>
      <c r="AL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L$7),0)
)
/IF($H$5="10aあたり",$I$3*10,1),"")</f>
        <v>0</v>
      </c>
      <c r="AM207" s="35">
        <f ca="1">IFERROR(
(
SUMIFS(IF($H$4="作業時間（hh:mm）",中間処理!$G:$G,中間処理!$I:$I),中間処理!$E:$E,IF($H$3="すべての作付","&lt;&gt;",$H$3),中間処理!$F:$F,$G207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207,中間処理!$B:$B,"予定",中間処理!$C:$C,"&gt;="&amp;$H$1,中間処理!$C:$C,"&lt;="&amp;$H$2,中間処理!$D:$D,AM$7),0)
)
/IF($H$5="10aあたり",$I$3*10,1),"")</f>
        <v>0</v>
      </c>
    </row>
    <row r="208" spans="8:39" ht="19.5" thickBot="1">
      <c r="H208" s="14"/>
      <c r="I208" s="23" t="str">
        <f>IF(H208="","",
IF(H$4="作業時間（hh:mm）",SUM(J208:AM208),
IF(
COUNTIFS(単価情報!C:C,G208,単価情報!B:B,"作業者",単価情報!K:K,"&gt;="&amp;H$1,単価情報!J:J,"&lt;="&amp;H$2)
+COUNTIFS(単価情報!C:C,G208,単価情報!B:B,"作業者",単価情報!K:K,"",単価情報!J:J,"&lt;="&amp;H$2)=0,
"単価設定なし",SUM(J208:AM208))))</f>
        <v/>
      </c>
      <c r="J208" s="38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J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J$7),0)
)
/IF($H$5="10aあたり",$I$3*10,1),"")</f>
        <v>0</v>
      </c>
      <c r="K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K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K$7),0)
)
/IF($H$5="10aあたり",$I$3*10,1),"")</f>
        <v>0</v>
      </c>
      <c r="L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L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L$7),0)
)
/IF($H$5="10aあたり",$I$3*10,1),"")</f>
        <v>0</v>
      </c>
      <c r="M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M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M$7),0)
)
/IF($H$5="10aあたり",$I$3*10,1),"")</f>
        <v>0</v>
      </c>
      <c r="N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N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N$7),0)
)
/IF($H$5="10aあたり",$I$3*10,1),"")</f>
        <v>0</v>
      </c>
      <c r="O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O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O$7),0)
)
/IF($H$5="10aあたり",$I$3*10,1),"")</f>
        <v>0</v>
      </c>
      <c r="P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P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P$7),0)
)
/IF($H$5="10aあたり",$I$3*10,1),"")</f>
        <v>0</v>
      </c>
      <c r="Q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Q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Q$7),0)
)
/IF($H$5="10aあたり",$I$3*10,1),"")</f>
        <v>0</v>
      </c>
      <c r="R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R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R$7),0)
)
/IF($H$5="10aあたり",$I$3*10,1),"")</f>
        <v>0</v>
      </c>
      <c r="S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S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S$7),0)
)
/IF($H$5="10aあたり",$I$3*10,1),"")</f>
        <v>0</v>
      </c>
      <c r="T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T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T$7),0)
)
/IF($H$5="10aあたり",$I$3*10,1),"")</f>
        <v>0</v>
      </c>
      <c r="U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U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U$7),0)
)
/IF($H$5="10aあたり",$I$3*10,1),"")</f>
        <v>0</v>
      </c>
      <c r="V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V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V$7),0)
)
/IF($H$5="10aあたり",$I$3*10,1),"")</f>
        <v>0</v>
      </c>
      <c r="W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W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W$7),0)
)
/IF($H$5="10aあたり",$I$3*10,1),"")</f>
        <v>0</v>
      </c>
      <c r="X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X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X$7),0)
)
/IF($H$5="10aあたり",$I$3*10,1),"")</f>
        <v>0</v>
      </c>
      <c r="Y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Y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Y$7),0)
)
/IF($H$5="10aあたり",$I$3*10,1),"")</f>
        <v>0</v>
      </c>
      <c r="Z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Z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Z$7),0)
)
/IF($H$5="10aあたり",$I$3*10,1),"")</f>
        <v>0</v>
      </c>
      <c r="AA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A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A$7),0)
)
/IF($H$5="10aあたり",$I$3*10,1),"")</f>
        <v>0</v>
      </c>
      <c r="AB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B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B$7),0)
)
/IF($H$5="10aあたり",$I$3*10,1),"")</f>
        <v>0</v>
      </c>
      <c r="AC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C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C$7),0)
)
/IF($H$5="10aあたり",$I$3*10,1),"")</f>
        <v>0</v>
      </c>
      <c r="AD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D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D$7),0)
)
/IF($H$5="10aあたり",$I$3*10,1),"")</f>
        <v>0</v>
      </c>
      <c r="AE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E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E$7),0)
)
/IF($H$5="10aあたり",$I$3*10,1),"")</f>
        <v>0</v>
      </c>
      <c r="AF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F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F$7),0)
)
/IF($H$5="10aあたり",$I$3*10,1),"")</f>
        <v>0</v>
      </c>
      <c r="AG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G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G$7),0)
)
/IF($H$5="10aあたり",$I$3*10,1),"")</f>
        <v>0</v>
      </c>
      <c r="AH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H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H$7),0)
)
/IF($H$5="10aあたり",$I$3*10,1),"")</f>
        <v>0</v>
      </c>
      <c r="AI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I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I$7),0)
)
/IF($H$5="10aあたり",$I$3*10,1),"")</f>
        <v>0</v>
      </c>
      <c r="AJ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J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J$7),0)
)
/IF($H$5="10aあたり",$I$3*10,1),"")</f>
        <v>0</v>
      </c>
      <c r="AK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K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K$7),0)
)
/IF($H$5="10aあたり",$I$3*10,1),"")</f>
        <v>0</v>
      </c>
      <c r="AL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L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L$7),0)
)
/IF($H$5="10aあたり",$I$3*10,1),"")</f>
        <v>0</v>
      </c>
      <c r="AM208" s="39">
        <f ca="1">IFERROR(
(
SUMIFS(IF($H$4="作業時間（hh:mm）",中間処理!$G:$G,中間処理!$I:$I),中間処理!$E:$E,IF($H$3="すべての作付","&lt;&gt;",$H$3),中間処理!$F:$F,$G208,中間処理!$B:$B,"実績",中間処理!$C:$C,"&gt;="&amp;$H$1,中間処理!$C:$C,"&lt;="&amp;$H$2,中間処理!$D:$D,AM$7)
+IF($H$6="含める",SUMIFS(IF($H$4="作業時間（hh:mm）",中間処理!$G:$G,中間処理!$I:$I),中間処理!$E:$E,IF($H$3="すべての作付","&lt;&gt;",$H$3),中間処理!$F:$F,$G208,中間処理!$B:$B,"予定",中間処理!$C:$C,"&gt;="&amp;$H$1,中間処理!$C:$C,"&lt;="&amp;$H$2,中間処理!$D:$D,AM$7),0)
)
/IF($H$5="10aあたり",$I$3*10,1),"")</f>
        <v>0</v>
      </c>
    </row>
    <row r="209" ht="19.5" thickTop="1"/>
  </sheetData>
  <sheetProtection sheet="1" objects="1" scenarios="1"/>
  <protectedRanges>
    <protectedRange sqref="H1:H6" name="範囲1"/>
  </protectedRanges>
  <phoneticPr fontId="1"/>
  <conditionalFormatting sqref="I8:AM208">
    <cfRule type="cellIs" dxfId="3" priority="1" operator="equal">
      <formula>0</formula>
    </cfRule>
    <cfRule type="expression" dxfId="2" priority="2">
      <formula>AND($H$4="作業時間（hh:mm）",$H$5="総計")</formula>
    </cfRule>
    <cfRule type="expression" dxfId="1" priority="3">
      <formula>AND($H$4="労務費（円）",$H$5="10aあたり")</formula>
    </cfRule>
    <cfRule type="expression" dxfId="0" priority="4">
      <formula>AND($H$4="作業時間（hh:mm）",$H$5="10aあたり")</formula>
    </cfRule>
  </conditionalFormatting>
  <dataValidations count="6">
    <dataValidation type="list" allowBlank="1" showInputMessage="1" showErrorMessage="1" sqref="H6" xr:uid="{7E049EA4-7DD8-4D24-B927-C5DE19D7F411}">
      <formula1>"含める,含めない"</formula1>
    </dataValidation>
    <dataValidation type="list" allowBlank="1" showInputMessage="1" showErrorMessage="1" sqref="H4" xr:uid="{29EC9F0B-E868-4ED7-95E8-A4F4F5D8D296}">
      <formula1>"作業時間（hh:mm）,労務費（円）"</formula1>
    </dataValidation>
    <dataValidation type="list" allowBlank="1" showInputMessage="1" showErrorMessage="1" sqref="H5" xr:uid="{90AE7FFE-9BAA-4DA5-8D0B-B1CDC57E9404}">
      <formula1>"総計,10aあたり"</formula1>
    </dataValidation>
    <dataValidation type="list" allowBlank="1" showInputMessage="1" showErrorMessage="1" sqref="H3" xr:uid="{2FF8731D-9E5B-4376-A9A3-08AAF5A6CA0B}">
      <formula1>$E:$E</formula1>
    </dataValidation>
    <dataValidation type="list" allowBlank="1" showInputMessage="1" showErrorMessage="1" sqref="H2" xr:uid="{463DA348-3EEE-4B54-A5EC-7412D33BD775}">
      <formula1>$D:$D</formula1>
    </dataValidation>
    <dataValidation type="list" allowBlank="1" showInputMessage="1" showErrorMessage="1" sqref="H1" xr:uid="{0C2B3626-B2E3-4DBA-B88A-4AF4FEF2F079}">
      <formula1>$C:$C</formula1>
    </dataValidation>
  </dataValidation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43BB-1BD7-4418-B195-C4074DC82393}">
  <dimension ref="A1:I3"/>
  <sheetViews>
    <sheetView workbookViewId="0"/>
  </sheetViews>
  <sheetFormatPr defaultRowHeight="18.75"/>
  <cols>
    <col min="3" max="3" width="11.375" style="3" bestFit="1" customWidth="1"/>
    <col min="4" max="4" width="11.375" style="3" customWidth="1"/>
    <col min="7" max="7" width="17.25" style="11" bestFit="1" customWidth="1"/>
    <col min="9" max="9" width="11.625" bestFit="1" customWidth="1"/>
    <col min="12" max="12" width="9.375" bestFit="1" customWidth="1"/>
  </cols>
  <sheetData>
    <row r="1" spans="1:9">
      <c r="A1" t="e" cm="1">
        <f t="array" aca="1" ref="A1" ca="1">INDIRECT("'作業記録＞作業記録２ 作業者'!A1:A"&amp;COUNTA('作業記録＞作業記録２ 作業者'!A:A))</f>
        <v>#REF!</v>
      </c>
      <c r="B1" t="e" cm="1">
        <f t="array" aca="1" ref="B1" ca="1">INDIRECT("'作業記録＞作業記録２ 作業者'!B1:B"&amp;COUNTA('作業記録＞作業記録２ 作業者'!A:A))</f>
        <v>#REF!</v>
      </c>
      <c r="C1" s="3" t="e" cm="1">
        <f t="array" aca="1" ref="C1" ca="1">INDIRECT("'作業記録＞作業記録２ 作業者'!C1:C"&amp;COUNTA('作業記録＞作業記録２ 作業者'!A:A))</f>
        <v>#REF!</v>
      </c>
      <c r="D1" s="3" t="e" cm="1">
        <f t="array" aca="1" ref="D1" ca="1">INDIRECT("'作業記録＞作業記録２ 作業者'!D1:D"&amp;COUNTA('作業記録＞作業記録２ 作業者'!A:A))</f>
        <v>#REF!</v>
      </c>
      <c r="E1" t="e" cm="1">
        <f t="array" aca="1" ref="E1" ca="1">INDIRECT("'作業記録＞作業記録２ 作業者'!F1:F"&amp;COUNTA('作業記録＞作業記録２ 作業者'!A:A))</f>
        <v>#REF!</v>
      </c>
      <c r="F1" t="e" cm="1">
        <f t="array" aca="1" ref="F1" ca="1">INDIRECT("'作業記録＞作業記録２ 作業者'!L1:L"&amp;COUNTA('作業記録＞作業記録２ 作業者'!A:A))</f>
        <v>#REF!</v>
      </c>
      <c r="G1" s="11" t="e" cm="1">
        <f t="array" aca="1" ref="G1" ca="1">INDIRECT("'作業記録＞作業記録２ 作業者'!R1:R"&amp;COUNTA('作業記録＞作業記録２ 作業者'!A:A))</f>
        <v>#REF!</v>
      </c>
      <c r="H1" t="s">
        <v>33</v>
      </c>
      <c r="I1" t="s">
        <v>34</v>
      </c>
    </row>
    <row r="2" spans="1:9">
      <c r="H2" cm="1">
        <f t="array" aca="1" ref="H2:H3" ca="1">SUMIFS(単価情報!H:H,単価情報!B:B,"作業者",単価情報!C:C,INDIRECT("F2:F"&amp;COUNTA(A:A)),単価情報!J:J,"&lt;="&amp;INDIRECT("C2:C"&amp;COUNTA(A:A)),単価情報!K:K,"&gt;="&amp;INDIRECT("C2:C"&amp;COUNTA(A:A)))
+SUMIFS(単価情報!H:H,単価情報!B:B,"作業者",単価情報!C:C,INDIRECT("F2:F"&amp;COUNTA(A:A)),単価情報!J:J,"&lt;="&amp;INDIRECT("C2:C"&amp;COUNTA(A:A)),単価情報!K:K,"")</f>
        <v>0</v>
      </c>
      <c r="I2" t="e" cm="1">
        <f t="array" aca="1" ref="I2:I3" ca="1">INDIRECT("G2:G"&amp;COUNTA(A:A))*INDIRECT("H2:H"&amp;COUNTA(A:A))*24</f>
        <v>#REF!</v>
      </c>
    </row>
    <row r="3" spans="1:9">
      <c r="H3">
        <f ca="1"/>
        <v>0</v>
      </c>
      <c r="I3">
        <f ca="1"/>
        <v>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はじめに</vt:lpstr>
      <vt:lpstr>バージョン</vt:lpstr>
      <vt:lpstr>作業記録＞作業記録２ 作業者</vt:lpstr>
      <vt:lpstr>作付設定＞作付情報１ 一般</vt:lpstr>
      <vt:lpstr>単価情報</vt:lpstr>
      <vt:lpstr>作業者別労務費集計（作付ごと）</vt:lpstr>
      <vt:lpstr>作業者別労務費集計（作業項目ごと）</vt:lpstr>
      <vt:lpstr>中間処理</vt:lpstr>
      <vt:lpstr>'作業者別労務費集計（作業項目ごと）'!Print_Titles</vt:lpstr>
      <vt:lpstr>'作業者別労務費集計（作付ごと）'!Print_Titles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TSUCHIDA.S</dc:creator>
  <cp:lastModifiedBy>土田晋</cp:lastModifiedBy>
  <cp:lastPrinted>2023-11-21T04:25:03Z</cp:lastPrinted>
  <dcterms:created xsi:type="dcterms:W3CDTF">2015-06-05T18:19:34Z</dcterms:created>
  <dcterms:modified xsi:type="dcterms:W3CDTF">2023-11-29T00:54:35Z</dcterms:modified>
</cp:coreProperties>
</file>